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165" tabRatio="764"/>
  </bookViews>
  <sheets>
    <sheet name="目录" sheetId="38" r:id="rId1"/>
    <sheet name="表一" sheetId="2" r:id="rId2"/>
    <sheet name="表二" sheetId="34" r:id="rId3"/>
    <sheet name="表四1" sheetId="20" state="hidden" r:id="rId4"/>
    <sheet name="表五1" sheetId="17" state="hidden" r:id="rId5"/>
    <sheet name="表三" sheetId="37" r:id="rId6"/>
    <sheet name="表四" sheetId="39" r:id="rId7"/>
    <sheet name="表五" sheetId="19" r:id="rId8"/>
    <sheet name="表六" sheetId="40" r:id="rId9"/>
    <sheet name="表七 " sheetId="41" r:id="rId10"/>
    <sheet name="表八" sheetId="42" r:id="rId11"/>
    <sheet name="表九" sheetId="43" r:id="rId12"/>
    <sheet name="表十" sheetId="24" r:id="rId13"/>
    <sheet name="表十一" sheetId="44" r:id="rId14"/>
    <sheet name="表十二" sheetId="45" r:id="rId15"/>
    <sheet name="表十三" sheetId="46" r:id="rId16"/>
    <sheet name="表十四" sheetId="47" r:id="rId17"/>
    <sheet name="表十五" sheetId="48" r:id="rId18"/>
    <sheet name="表十六" sheetId="36" r:id="rId19"/>
    <sheet name="表十七" sheetId="29" r:id="rId20"/>
    <sheet name="表十八" sheetId="49" r:id="rId21"/>
    <sheet name="表十九" sheetId="50" r:id="rId22"/>
    <sheet name="表二十" sheetId="51" r:id="rId23"/>
    <sheet name="表二十一" sheetId="35" r:id="rId24"/>
    <sheet name="表二十二" sheetId="5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1" hidden="1">表一!$A$3:$M$109</definedName>
    <definedName name="_xlnm._FilterDatabase" localSheetId="2" hidden="1">表二!$A$3:$F$119</definedName>
    <definedName name="_xlnm._FilterDatabase" localSheetId="3" hidden="1">表四1!$A$3:$D$77</definedName>
    <definedName name="_xlnm._FilterDatabase" localSheetId="5" hidden="1">表三!$A$3:$F$1313</definedName>
    <definedName name="_xlnm._FilterDatabase" localSheetId="6" hidden="1">表四!$A$3:$F$1313</definedName>
    <definedName name="_xlnm._FilterDatabase" localSheetId="7" hidden="1">表五!$A$3:$C$72</definedName>
    <definedName name="_xlnm._FilterDatabase" localSheetId="8" hidden="1">表六!$A$3:$M$82</definedName>
    <definedName name="_xlnm._FilterDatabase" localSheetId="23" hidden="1">表二十一!$A$3:$G$20</definedName>
    <definedName name="_xlnm._FilterDatabase" localSheetId="24" hidden="1">表二十二!$A$3:$G$15</definedName>
    <definedName name="_xlnm.Print_Titles" localSheetId="1">表一!$1:$3</definedName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aa">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'[4]P1012001'!$A$6:$E$117</definedName>
    <definedName name="gxxe20032">'[5]P1012001'!$A$6:$E$117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>#N/A</definedName>
    <definedName name="Print_Area_MI">#REF!</definedName>
    <definedName name="_xlnm.Print_Titles">#N/A</definedName>
    <definedName name="q">[1]国家!#REF!</definedName>
    <definedName name="qq">[2]中央!#REF!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'[6]C01-1'!#REF!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'[6]C01-1'!#REF!</definedName>
    <definedName name="位次d">[7]四月份月报!#REF!</definedName>
    <definedName name="性别">[8]基础编码!$H$2:$H$3</definedName>
    <definedName name="学历">[8]基础编码!$S$2:$S$9</definedName>
    <definedName name="支出">'[9]P1012001'!$A$6:$E$117</definedName>
    <definedName name="전">#REF!</definedName>
    <definedName name="주택사업본부">#REF!</definedName>
    <definedName name="철구사업본부">#REF!</definedName>
    <definedName name="_xlnm.Print_Area" localSheetId="3">表四1!$A$1:$F$74</definedName>
    <definedName name="_xlnm.Print_Titles" localSheetId="3">表四1!$1:$3</definedName>
    <definedName name="\q" localSheetId="12">[1]国家!#REF!</definedName>
    <definedName name="\z" localSheetId="12">[2]中央!#REF!</definedName>
    <definedName name="a" localSheetId="12">#REF!</definedName>
    <definedName name="aa" localSheetId="12">#REF!</definedName>
    <definedName name="aaa" localSheetId="12">[2]中央!#REF!</definedName>
    <definedName name="aaaaaa" localSheetId="12">#REF!</definedName>
    <definedName name="ABC" localSheetId="12">#REF!</definedName>
    <definedName name="ABD" localSheetId="12">#REF!</definedName>
    <definedName name="county" localSheetId="12">#REF!</definedName>
    <definedName name="data" localSheetId="12">#REF!</definedName>
    <definedName name="database2" localSheetId="12">#REF!</definedName>
    <definedName name="database3" localSheetId="12">#REF!</definedName>
    <definedName name="hhhh" localSheetId="12">#REF!</definedName>
    <definedName name="kkkk" localSheetId="12">#REF!</definedName>
    <definedName name="Print_Area_MI" localSheetId="12">#REF!</definedName>
    <definedName name="_xlnm.Print_Titles" localSheetId="12">表十!$1:$3</definedName>
    <definedName name="q" localSheetId="12">[1]国家!#REF!</definedName>
    <definedName name="qq" localSheetId="12">[2]中央!#REF!</definedName>
    <definedName name="财政供养" localSheetId="12">#REF!</definedName>
    <definedName name="处室" localSheetId="12">#REF!</definedName>
    <definedName name="还有" localSheetId="12">#REF!</definedName>
    <definedName name="汇率" localSheetId="12">#REF!</definedName>
    <definedName name="基金处室" localSheetId="12">#REF!</definedName>
    <definedName name="基金金额" localSheetId="12">#REF!</definedName>
    <definedName name="基金科目" localSheetId="12">#REF!</definedName>
    <definedName name="基金类型" localSheetId="12">#REF!</definedName>
    <definedName name="金额" localSheetId="12">#REF!</definedName>
    <definedName name="科目" localSheetId="12">#REF!</definedName>
    <definedName name="类型" localSheetId="12">#REF!</definedName>
    <definedName name="全额差额比例" localSheetId="12">'[6]C01-1'!#REF!</definedName>
    <definedName name="生产列1" localSheetId="12">#REF!</definedName>
    <definedName name="生产列11" localSheetId="12">#REF!</definedName>
    <definedName name="生产列15" localSheetId="12">#REF!</definedName>
    <definedName name="生产列16" localSheetId="12">#REF!</definedName>
    <definedName name="生产列17" localSheetId="12">#REF!</definedName>
    <definedName name="生产列19" localSheetId="12">#REF!</definedName>
    <definedName name="生产列2" localSheetId="12">#REF!</definedName>
    <definedName name="生产列20" localSheetId="12">#REF!</definedName>
    <definedName name="生产列3" localSheetId="12">#REF!</definedName>
    <definedName name="生产列4" localSheetId="12">#REF!</definedName>
    <definedName name="生产列5" localSheetId="12">#REF!</definedName>
    <definedName name="生产列6" localSheetId="12">#REF!</definedName>
    <definedName name="生产列7" localSheetId="12">#REF!</definedName>
    <definedName name="生产列8" localSheetId="12">#REF!</definedName>
    <definedName name="生产列9" localSheetId="12">#REF!</definedName>
    <definedName name="生产期" localSheetId="12">#REF!</definedName>
    <definedName name="生产期1" localSheetId="12">#REF!</definedName>
    <definedName name="生产期11" localSheetId="12">#REF!</definedName>
    <definedName name="生产期123" localSheetId="12">#REF!</definedName>
    <definedName name="生产期15" localSheetId="12">#REF!</definedName>
    <definedName name="生产期16" localSheetId="12">#REF!</definedName>
    <definedName name="生产期17" localSheetId="12">#REF!</definedName>
    <definedName name="生产期19" localSheetId="12">#REF!</definedName>
    <definedName name="生产期2" localSheetId="12">#REF!</definedName>
    <definedName name="生产期20" localSheetId="12">#REF!</definedName>
    <definedName name="生产期3" localSheetId="12">#REF!</definedName>
    <definedName name="生产期4" localSheetId="12">#REF!</definedName>
    <definedName name="生产期5" localSheetId="12">#REF!</definedName>
    <definedName name="生产期6" localSheetId="12">#REF!</definedName>
    <definedName name="生产期7" localSheetId="12">#REF!</definedName>
    <definedName name="生产期8" localSheetId="12">#REF!</definedName>
    <definedName name="生产期9" localSheetId="12">#REF!</definedName>
    <definedName name="四季度" localSheetId="12">'[6]C01-1'!#REF!</definedName>
    <definedName name="位次d" localSheetId="12">[7]四月份月报!#REF!</definedName>
    <definedName name="전" localSheetId="12">#REF!</definedName>
    <definedName name="주택사업본부" localSheetId="12">#REF!</definedName>
    <definedName name="철구사업본부" localSheetId="12">#REF!</definedName>
    <definedName name="a" localSheetId="19">#REF!</definedName>
    <definedName name="aa" localSheetId="19">#REF!</definedName>
    <definedName name="aaaaaa" localSheetId="19">#REF!</definedName>
    <definedName name="ABC" localSheetId="19">#REF!</definedName>
    <definedName name="ABD" localSheetId="19">#REF!</definedName>
    <definedName name="county" localSheetId="19">#REF!</definedName>
    <definedName name="data" localSheetId="19">#REF!</definedName>
    <definedName name="database2" localSheetId="19">#REF!</definedName>
    <definedName name="database3" localSheetId="19">#REF!</definedName>
    <definedName name="hhhh" localSheetId="19">#REF!</definedName>
    <definedName name="kkkk" localSheetId="19">#REF!</definedName>
    <definedName name="Print_Area_MI" localSheetId="19">#REF!</definedName>
    <definedName name="财政供养" localSheetId="19">#REF!</definedName>
    <definedName name="处室" localSheetId="19">#REF!</definedName>
    <definedName name="还有" localSheetId="19">#REF!</definedName>
    <definedName name="汇率" localSheetId="19">#REF!</definedName>
    <definedName name="基金处室" localSheetId="19">#REF!</definedName>
    <definedName name="基金金额" localSheetId="19">#REF!</definedName>
    <definedName name="基金科目" localSheetId="19">#REF!</definedName>
    <definedName name="基金类型" localSheetId="19">#REF!</definedName>
    <definedName name="金额" localSheetId="19">#REF!</definedName>
    <definedName name="科目" localSheetId="19">#REF!</definedName>
    <definedName name="类型" localSheetId="19">#REF!</definedName>
    <definedName name="生产列1" localSheetId="19">#REF!</definedName>
    <definedName name="生产列11" localSheetId="19">#REF!</definedName>
    <definedName name="生产列15" localSheetId="19">#REF!</definedName>
    <definedName name="生产列16" localSheetId="19">#REF!</definedName>
    <definedName name="生产列17" localSheetId="19">#REF!</definedName>
    <definedName name="生产列19" localSheetId="19">#REF!</definedName>
    <definedName name="生产列2" localSheetId="19">#REF!</definedName>
    <definedName name="生产列20" localSheetId="19">#REF!</definedName>
    <definedName name="生产列3" localSheetId="19">#REF!</definedName>
    <definedName name="生产列4" localSheetId="19">#REF!</definedName>
    <definedName name="生产列5" localSheetId="19">#REF!</definedName>
    <definedName name="生产列6" localSheetId="19">#REF!</definedName>
    <definedName name="生产列7" localSheetId="19">#REF!</definedName>
    <definedName name="生产列8" localSheetId="19">#REF!</definedName>
    <definedName name="生产列9" localSheetId="19">#REF!</definedName>
    <definedName name="生产期" localSheetId="19">#REF!</definedName>
    <definedName name="生产期1" localSheetId="19">#REF!</definedName>
    <definedName name="生产期11" localSheetId="19">#REF!</definedName>
    <definedName name="生产期123" localSheetId="19">#REF!</definedName>
    <definedName name="生产期15" localSheetId="19">#REF!</definedName>
    <definedName name="生产期16" localSheetId="19">#REF!</definedName>
    <definedName name="生产期17" localSheetId="19">#REF!</definedName>
    <definedName name="生产期19" localSheetId="19">#REF!</definedName>
    <definedName name="生产期2" localSheetId="19">#REF!</definedName>
    <definedName name="生产期20" localSheetId="19">#REF!</definedName>
    <definedName name="生产期3" localSheetId="19">#REF!</definedName>
    <definedName name="生产期4" localSheetId="19">#REF!</definedName>
    <definedName name="生产期5" localSheetId="19">#REF!</definedName>
    <definedName name="生产期6" localSheetId="19">#REF!</definedName>
    <definedName name="生产期7" localSheetId="19">#REF!</definedName>
    <definedName name="生产期8" localSheetId="19">#REF!</definedName>
    <definedName name="生产期9" localSheetId="19">#REF!</definedName>
    <definedName name="전" localSheetId="19">#REF!</definedName>
    <definedName name="주택사업본부" localSheetId="19">#REF!</definedName>
    <definedName name="철구사업본부" localSheetId="19">#REF!</definedName>
    <definedName name="_xlnm.Print_Area" localSheetId="1">表一!$A$1:$L$109</definedName>
    <definedName name="_xlnm.Print_Area" localSheetId="12">表十!$A$1:$N$78</definedName>
    <definedName name="_xlnm.Print_Area" localSheetId="19">表十七!$A$1:$G$16</definedName>
    <definedName name="_xlnm.Print_Titles" localSheetId="4">表五1!$1:$3</definedName>
    <definedName name="_xlnm.Print_Titles" localSheetId="7">表五!$1:$3</definedName>
    <definedName name="_xlnm.Print_Titles" localSheetId="2">表二!$1:$3</definedName>
    <definedName name="_xlnm.Print_Area" localSheetId="2">表二!$B$1:$F$119</definedName>
    <definedName name="a" localSheetId="23">#REF!</definedName>
    <definedName name="aa" localSheetId="23">#REF!</definedName>
    <definedName name="aaaaaa" localSheetId="23">#REF!</definedName>
    <definedName name="ABC" localSheetId="23">#REF!</definedName>
    <definedName name="ABD" localSheetId="23">#REF!</definedName>
    <definedName name="county" localSheetId="23">#REF!</definedName>
    <definedName name="data" localSheetId="23">#REF!</definedName>
    <definedName name="database2" localSheetId="23">#REF!</definedName>
    <definedName name="database3" localSheetId="23">#REF!</definedName>
    <definedName name="hhhh" localSheetId="23">#REF!</definedName>
    <definedName name="kkkk" localSheetId="23">#REF!</definedName>
    <definedName name="Print_Area_MI" localSheetId="23">#REF!</definedName>
    <definedName name="财政供养" localSheetId="23">#REF!</definedName>
    <definedName name="处室" localSheetId="23">#REF!</definedName>
    <definedName name="还有" localSheetId="23">#REF!</definedName>
    <definedName name="汇率" localSheetId="23">#REF!</definedName>
    <definedName name="基金处室" localSheetId="23">#REF!</definedName>
    <definedName name="基金金额" localSheetId="23">#REF!</definedName>
    <definedName name="基金科目" localSheetId="23">#REF!</definedName>
    <definedName name="基金类型" localSheetId="23">#REF!</definedName>
    <definedName name="金额" localSheetId="23">#REF!</definedName>
    <definedName name="科目" localSheetId="23">#REF!</definedName>
    <definedName name="类型" localSheetId="23">#REF!</definedName>
    <definedName name="生产列1" localSheetId="23">#REF!</definedName>
    <definedName name="生产列11" localSheetId="23">#REF!</definedName>
    <definedName name="生产列15" localSheetId="23">#REF!</definedName>
    <definedName name="生产列16" localSheetId="23">#REF!</definedName>
    <definedName name="生产列17" localSheetId="23">#REF!</definedName>
    <definedName name="生产列19" localSheetId="23">#REF!</definedName>
    <definedName name="生产列2" localSheetId="23">#REF!</definedName>
    <definedName name="生产列20" localSheetId="23">#REF!</definedName>
    <definedName name="生产列3" localSheetId="23">#REF!</definedName>
    <definedName name="生产列4" localSheetId="23">#REF!</definedName>
    <definedName name="生产列5" localSheetId="23">#REF!</definedName>
    <definedName name="生产列6" localSheetId="23">#REF!</definedName>
    <definedName name="生产列7" localSheetId="23">#REF!</definedName>
    <definedName name="生产列8" localSheetId="23">#REF!</definedName>
    <definedName name="生产列9" localSheetId="23">#REF!</definedName>
    <definedName name="生产期" localSheetId="23">#REF!</definedName>
    <definedName name="生产期1" localSheetId="23">#REF!</definedName>
    <definedName name="生产期11" localSheetId="23">#REF!</definedName>
    <definedName name="生产期123" localSheetId="23">#REF!</definedName>
    <definedName name="生产期15" localSheetId="23">#REF!</definedName>
    <definedName name="生产期16" localSheetId="23">#REF!</definedName>
    <definedName name="生产期17" localSheetId="23">#REF!</definedName>
    <definedName name="生产期19" localSheetId="23">#REF!</definedName>
    <definedName name="生产期2" localSheetId="23">#REF!</definedName>
    <definedName name="生产期20" localSheetId="23">#REF!</definedName>
    <definedName name="生产期3" localSheetId="23">#REF!</definedName>
    <definedName name="生产期4" localSheetId="23">#REF!</definedName>
    <definedName name="生产期5" localSheetId="23">#REF!</definedName>
    <definedName name="生产期6" localSheetId="23">#REF!</definedName>
    <definedName name="生产期7" localSheetId="23">#REF!</definedName>
    <definedName name="生产期8" localSheetId="23">#REF!</definedName>
    <definedName name="生产期9" localSheetId="23">#REF!</definedName>
    <definedName name="전" localSheetId="23">#REF!</definedName>
    <definedName name="주택사업본부" localSheetId="23">#REF!</definedName>
    <definedName name="철구사업본부" localSheetId="23">#REF!</definedName>
    <definedName name="_xlnm.Print_Area" localSheetId="23">表二十一!$A$1:$F$17</definedName>
    <definedName name="_xlnm.Print_Titles" localSheetId="23">表二十一!$1:$3</definedName>
    <definedName name="_xlnm._FilterDatabase" localSheetId="12" hidden="1">#REF!</definedName>
    <definedName name="_xlnm._FilterDatabase" localSheetId="19" hidden="1">表十七!$A$2:$A$36</definedName>
    <definedName name="\q" localSheetId="5">[1]国家!#REF!</definedName>
    <definedName name="\z" localSheetId="5">[2]中央!#REF!</definedName>
    <definedName name="a" localSheetId="5">#REF!</definedName>
    <definedName name="aa" localSheetId="5">#REF!</definedName>
    <definedName name="aaa" localSheetId="5">[2]中央!#REF!</definedName>
    <definedName name="aaaaaa" localSheetId="5">#REF!</definedName>
    <definedName name="ABC" localSheetId="5">#REF!</definedName>
    <definedName name="ABD" localSheetId="5">#REF!</definedName>
    <definedName name="county" localSheetId="5">#REF!</definedName>
    <definedName name="data" localSheetId="5">#REF!</definedName>
    <definedName name="database2" localSheetId="5">#REF!</definedName>
    <definedName name="database3" localSheetId="5">#REF!</definedName>
    <definedName name="hhhh" localSheetId="5">#REF!</definedName>
    <definedName name="kkkk" localSheetId="5">#REF!</definedName>
    <definedName name="_xlnm.Print_Area" localSheetId="5">表三!$B$1:$F$225</definedName>
    <definedName name="Print_Area_MI" localSheetId="5">#REF!</definedName>
    <definedName name="_xlnm.Print_Titles" localSheetId="5">表三!$1:$3</definedName>
    <definedName name="q" localSheetId="5">[1]国家!#REF!</definedName>
    <definedName name="qq" localSheetId="5">[2]中央!#REF!</definedName>
    <definedName name="财政供养" localSheetId="5">#REF!</definedName>
    <definedName name="处室" localSheetId="5">#REF!</definedName>
    <definedName name="还有" localSheetId="5">#REF!</definedName>
    <definedName name="汇率" localSheetId="5">#REF!</definedName>
    <definedName name="基金处室" localSheetId="5">#REF!</definedName>
    <definedName name="基金金额" localSheetId="5">#REF!</definedName>
    <definedName name="基金科目" localSheetId="5">#REF!</definedName>
    <definedName name="基金类型" localSheetId="5">#REF!</definedName>
    <definedName name="金额" localSheetId="5">#REF!</definedName>
    <definedName name="科目" localSheetId="5">#REF!</definedName>
    <definedName name="类型" localSheetId="5">#REF!</definedName>
    <definedName name="全额差额比例" localSheetId="5">'[6]C01-1'!#REF!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23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四季度" localSheetId="5">'[6]C01-1'!#REF!</definedName>
    <definedName name="位次d" localSheetId="5">[7]四月份月报!#REF!</definedName>
    <definedName name="전" localSheetId="5">#REF!</definedName>
    <definedName name="주택사업본부" localSheetId="5">#REF!</definedName>
    <definedName name="철구사업본부" localSheetId="5">#REF!</definedName>
    <definedName name="\q" localSheetId="6">[1]国家!#REF!</definedName>
    <definedName name="\z" localSheetId="6">[2]中央!#REF!</definedName>
    <definedName name="a" localSheetId="6">#REF!</definedName>
    <definedName name="aa" localSheetId="6">#REF!</definedName>
    <definedName name="aaa" localSheetId="6">[2]中央!#REF!</definedName>
    <definedName name="aaaaaa" localSheetId="6">#REF!</definedName>
    <definedName name="ABC" localSheetId="6">#REF!</definedName>
    <definedName name="ABD" localSheetId="6">#REF!</definedName>
    <definedName name="county" localSheetId="6">#REF!</definedName>
    <definedName name="data" localSheetId="6">#REF!</definedName>
    <definedName name="database2" localSheetId="6">#REF!</definedName>
    <definedName name="database3" localSheetId="6">#REF!</definedName>
    <definedName name="hhhh" localSheetId="6">#REF!</definedName>
    <definedName name="kkkk" localSheetId="6">#REF!</definedName>
    <definedName name="_xlnm.Print_Area" localSheetId="6">表四!$B$1:$F$225</definedName>
    <definedName name="Print_Area_MI" localSheetId="6">#REF!</definedName>
    <definedName name="_xlnm.Print_Titles" localSheetId="6">表四!$1:$3</definedName>
    <definedName name="q" localSheetId="6">[1]国家!#REF!</definedName>
    <definedName name="qq" localSheetId="6">[2]中央!#REF!</definedName>
    <definedName name="财政供养" localSheetId="6">#REF!</definedName>
    <definedName name="处室" localSheetId="6">#REF!</definedName>
    <definedName name="还有" localSheetId="6">#REF!</definedName>
    <definedName name="汇率" localSheetId="6">#REF!</definedName>
    <definedName name="基金处室" localSheetId="6">#REF!</definedName>
    <definedName name="基金金额" localSheetId="6">#REF!</definedName>
    <definedName name="基金科目" localSheetId="6">#REF!</definedName>
    <definedName name="基金类型" localSheetId="6">#REF!</definedName>
    <definedName name="金额" localSheetId="6">#REF!</definedName>
    <definedName name="科目" localSheetId="6">#REF!</definedName>
    <definedName name="类型" localSheetId="6">#REF!</definedName>
    <definedName name="全额差额比例" localSheetId="6">'[6]C01-1'!#REF!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23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四季度" localSheetId="6">'[6]C01-1'!#REF!</definedName>
    <definedName name="位次d" localSheetId="6">[7]四月份月报!#REF!</definedName>
    <definedName name="전" localSheetId="6">#REF!</definedName>
    <definedName name="주택사업본부" localSheetId="6">#REF!</definedName>
    <definedName name="철구사업본부" localSheetId="6">#REF!</definedName>
    <definedName name="_xlnm.Print_Titles" localSheetId="8">表六!$1:$3</definedName>
    <definedName name="_xlnm.Print_Area" localSheetId="8">表六!$A$1:$L$82</definedName>
    <definedName name="\q" localSheetId="13">[1]国家!#REF!</definedName>
    <definedName name="\z" localSheetId="13">[2]中央!#REF!</definedName>
    <definedName name="a" localSheetId="13">#REF!</definedName>
    <definedName name="aa" localSheetId="13">#REF!</definedName>
    <definedName name="aaa" localSheetId="13">[2]中央!#REF!</definedName>
    <definedName name="aaaaaa" localSheetId="13">#REF!</definedName>
    <definedName name="ABC" localSheetId="13">#REF!</definedName>
    <definedName name="ABD" localSheetId="13">#REF!</definedName>
    <definedName name="county" localSheetId="13">#REF!</definedName>
    <definedName name="data" localSheetId="13">#REF!</definedName>
    <definedName name="database2" localSheetId="13">#REF!</definedName>
    <definedName name="database3" localSheetId="13">#REF!</definedName>
    <definedName name="hhhh" localSheetId="13">#REF!</definedName>
    <definedName name="kkkk" localSheetId="13">#REF!</definedName>
    <definedName name="Print_Area_MI" localSheetId="13">#REF!</definedName>
    <definedName name="_xlnm.Print_Titles" localSheetId="13">表十一!$1:$3</definedName>
    <definedName name="q" localSheetId="13">[1]国家!#REF!</definedName>
    <definedName name="qq" localSheetId="13">[2]中央!#REF!</definedName>
    <definedName name="财政供养" localSheetId="13">#REF!</definedName>
    <definedName name="处室" localSheetId="13">#REF!</definedName>
    <definedName name="还有" localSheetId="13">#REF!</definedName>
    <definedName name="汇率" localSheetId="13">#REF!</definedName>
    <definedName name="基金处室" localSheetId="13">#REF!</definedName>
    <definedName name="基金金额" localSheetId="13">#REF!</definedName>
    <definedName name="基金科目" localSheetId="13">#REF!</definedName>
    <definedName name="基金类型" localSheetId="13">#REF!</definedName>
    <definedName name="金额" localSheetId="13">#REF!</definedName>
    <definedName name="科目" localSheetId="13">#REF!</definedName>
    <definedName name="类型" localSheetId="13">#REF!</definedName>
    <definedName name="全额差额比例" localSheetId="13">'[6]C01-1'!#REF!</definedName>
    <definedName name="生产列1" localSheetId="13">#REF!</definedName>
    <definedName name="生产列11" localSheetId="13">#REF!</definedName>
    <definedName name="生产列15" localSheetId="13">#REF!</definedName>
    <definedName name="生产列16" localSheetId="13">#REF!</definedName>
    <definedName name="生产列17" localSheetId="13">#REF!</definedName>
    <definedName name="生产列19" localSheetId="13">#REF!</definedName>
    <definedName name="生产列2" localSheetId="13">#REF!</definedName>
    <definedName name="生产列20" localSheetId="13">#REF!</definedName>
    <definedName name="生产列3" localSheetId="13">#REF!</definedName>
    <definedName name="生产列4" localSheetId="13">#REF!</definedName>
    <definedName name="生产列5" localSheetId="13">#REF!</definedName>
    <definedName name="生产列6" localSheetId="13">#REF!</definedName>
    <definedName name="生产列7" localSheetId="13">#REF!</definedName>
    <definedName name="生产列8" localSheetId="13">#REF!</definedName>
    <definedName name="生产列9" localSheetId="13">#REF!</definedName>
    <definedName name="生产期" localSheetId="13">#REF!</definedName>
    <definedName name="生产期1" localSheetId="13">#REF!</definedName>
    <definedName name="生产期11" localSheetId="13">#REF!</definedName>
    <definedName name="生产期123" localSheetId="13">#REF!</definedName>
    <definedName name="生产期15" localSheetId="13">#REF!</definedName>
    <definedName name="生产期16" localSheetId="13">#REF!</definedName>
    <definedName name="生产期17" localSheetId="13">#REF!</definedName>
    <definedName name="生产期19" localSheetId="13">#REF!</definedName>
    <definedName name="生产期2" localSheetId="13">#REF!</definedName>
    <definedName name="生产期20" localSheetId="13">#REF!</definedName>
    <definedName name="生产期3" localSheetId="13">#REF!</definedName>
    <definedName name="生产期4" localSheetId="13">#REF!</definedName>
    <definedName name="生产期5" localSheetId="13">#REF!</definedName>
    <definedName name="生产期6" localSheetId="13">#REF!</definedName>
    <definedName name="生产期7" localSheetId="13">#REF!</definedName>
    <definedName name="生产期8" localSheetId="13">#REF!</definedName>
    <definedName name="生产期9" localSheetId="13">#REF!</definedName>
    <definedName name="四季度" localSheetId="13">'[6]C01-1'!#REF!</definedName>
    <definedName name="位次d" localSheetId="13">[7]四月份月报!#REF!</definedName>
    <definedName name="전" localSheetId="13">#REF!</definedName>
    <definedName name="주택사업본부" localSheetId="13">#REF!</definedName>
    <definedName name="철구사업본부" localSheetId="13">#REF!</definedName>
    <definedName name="_xlnm.Print_Area" localSheetId="13">表十一!$A$1:$D$27</definedName>
    <definedName name="_xlnm._FilterDatabase" localSheetId="13" hidden="1">#REF!</definedName>
    <definedName name="\q" localSheetId="14">[1]国家!#REF!</definedName>
    <definedName name="\z" localSheetId="14">[2]中央!#REF!</definedName>
    <definedName name="a" localSheetId="14">#REF!</definedName>
    <definedName name="aa" localSheetId="14">#REF!</definedName>
    <definedName name="aaa" localSheetId="14">[2]中央!#REF!</definedName>
    <definedName name="aaaaaa" localSheetId="14">#REF!</definedName>
    <definedName name="ABC" localSheetId="14">#REF!</definedName>
    <definedName name="ABD" localSheetId="14">#REF!</definedName>
    <definedName name="county" localSheetId="14">#REF!</definedName>
    <definedName name="data" localSheetId="14">#REF!</definedName>
    <definedName name="database2" localSheetId="14">#REF!</definedName>
    <definedName name="database3" localSheetId="14">#REF!</definedName>
    <definedName name="hhhh" localSheetId="14">#REF!</definedName>
    <definedName name="kkkk" localSheetId="14">#REF!</definedName>
    <definedName name="Print_Area_MI" localSheetId="14">#REF!</definedName>
    <definedName name="_xlnm.Print_Titles" localSheetId="14">表十二!$1:$3</definedName>
    <definedName name="q" localSheetId="14">[1]国家!#REF!</definedName>
    <definedName name="qq" localSheetId="14">[2]中央!#REF!</definedName>
    <definedName name="财政供养" localSheetId="14">#REF!</definedName>
    <definedName name="处室" localSheetId="14">#REF!</definedName>
    <definedName name="还有" localSheetId="14">#REF!</definedName>
    <definedName name="汇率" localSheetId="14">#REF!</definedName>
    <definedName name="基金处室" localSheetId="14">#REF!</definedName>
    <definedName name="基金金额" localSheetId="14">#REF!</definedName>
    <definedName name="基金科目" localSheetId="14">#REF!</definedName>
    <definedName name="基金类型" localSheetId="14">#REF!</definedName>
    <definedName name="金额" localSheetId="14">#REF!</definedName>
    <definedName name="科目" localSheetId="14">#REF!</definedName>
    <definedName name="类型" localSheetId="14">#REF!</definedName>
    <definedName name="全额差额比例" localSheetId="14">'[6]C01-1'!#REF!</definedName>
    <definedName name="生产列1" localSheetId="14">#REF!</definedName>
    <definedName name="生产列11" localSheetId="14">#REF!</definedName>
    <definedName name="生产列15" localSheetId="14">#REF!</definedName>
    <definedName name="生产列16" localSheetId="14">#REF!</definedName>
    <definedName name="生产列17" localSheetId="14">#REF!</definedName>
    <definedName name="生产列19" localSheetId="14">#REF!</definedName>
    <definedName name="生产列2" localSheetId="14">#REF!</definedName>
    <definedName name="生产列20" localSheetId="14">#REF!</definedName>
    <definedName name="生产列3" localSheetId="14">#REF!</definedName>
    <definedName name="生产列4" localSheetId="14">#REF!</definedName>
    <definedName name="生产列5" localSheetId="14">#REF!</definedName>
    <definedName name="生产列6" localSheetId="14">#REF!</definedName>
    <definedName name="生产列7" localSheetId="14">#REF!</definedName>
    <definedName name="生产列8" localSheetId="14">#REF!</definedName>
    <definedName name="生产列9" localSheetId="14">#REF!</definedName>
    <definedName name="生产期" localSheetId="14">#REF!</definedName>
    <definedName name="生产期1" localSheetId="14">#REF!</definedName>
    <definedName name="生产期11" localSheetId="14">#REF!</definedName>
    <definedName name="生产期123" localSheetId="14">#REF!</definedName>
    <definedName name="生产期15" localSheetId="14">#REF!</definedName>
    <definedName name="生产期16" localSheetId="14">#REF!</definedName>
    <definedName name="生产期17" localSheetId="14">#REF!</definedName>
    <definedName name="生产期19" localSheetId="14">#REF!</definedName>
    <definedName name="生产期2" localSheetId="14">#REF!</definedName>
    <definedName name="生产期20" localSheetId="14">#REF!</definedName>
    <definedName name="生产期3" localSheetId="14">#REF!</definedName>
    <definedName name="生产期4" localSheetId="14">#REF!</definedName>
    <definedName name="生产期5" localSheetId="14">#REF!</definedName>
    <definedName name="生产期6" localSheetId="14">#REF!</definedName>
    <definedName name="生产期7" localSheetId="14">#REF!</definedName>
    <definedName name="生产期8" localSheetId="14">#REF!</definedName>
    <definedName name="生产期9" localSheetId="14">#REF!</definedName>
    <definedName name="四季度" localSheetId="14">'[6]C01-1'!#REF!</definedName>
    <definedName name="位次d" localSheetId="14">[7]四月份月报!#REF!</definedName>
    <definedName name="전" localSheetId="14">#REF!</definedName>
    <definedName name="주택사업본부" localSheetId="14">#REF!</definedName>
    <definedName name="철구사업본부" localSheetId="14">#REF!</definedName>
    <definedName name="_xlnm.Print_Area" localSheetId="14">表十二!$A$1:$D$81</definedName>
    <definedName name="_xlnm._FilterDatabase" localSheetId="14" hidden="1">#REF!</definedName>
    <definedName name="\q" localSheetId="15">[1]国家!#REF!</definedName>
    <definedName name="\z" localSheetId="15">[2]中央!#REF!</definedName>
    <definedName name="a" localSheetId="15">#REF!</definedName>
    <definedName name="aa" localSheetId="15">#REF!</definedName>
    <definedName name="aaa" localSheetId="15">[2]中央!#REF!</definedName>
    <definedName name="aaaaaa" localSheetId="15">#REF!</definedName>
    <definedName name="ABC" localSheetId="15">#REF!</definedName>
    <definedName name="ABD" localSheetId="15">#REF!</definedName>
    <definedName name="county" localSheetId="15">#REF!</definedName>
    <definedName name="data" localSheetId="15">#REF!</definedName>
    <definedName name="database2" localSheetId="15">#REF!</definedName>
    <definedName name="database3" localSheetId="15">#REF!</definedName>
    <definedName name="hhhh" localSheetId="15">#REF!</definedName>
    <definedName name="kkkk" localSheetId="15">#REF!</definedName>
    <definedName name="Print_Area_MI" localSheetId="15">#REF!</definedName>
    <definedName name="_xlnm.Print_Titles" localSheetId="15">表十三!$1:$3</definedName>
    <definedName name="q" localSheetId="15">[1]国家!#REF!</definedName>
    <definedName name="qq" localSheetId="15">[2]中央!#REF!</definedName>
    <definedName name="财政供养" localSheetId="15">#REF!</definedName>
    <definedName name="处室" localSheetId="15">#REF!</definedName>
    <definedName name="还有" localSheetId="15">#REF!</definedName>
    <definedName name="汇率" localSheetId="15">#REF!</definedName>
    <definedName name="基金处室" localSheetId="15">#REF!</definedName>
    <definedName name="基金金额" localSheetId="15">#REF!</definedName>
    <definedName name="基金科目" localSheetId="15">#REF!</definedName>
    <definedName name="基金类型" localSheetId="15">#REF!</definedName>
    <definedName name="金额" localSheetId="15">#REF!</definedName>
    <definedName name="科目" localSheetId="15">#REF!</definedName>
    <definedName name="类型" localSheetId="15">#REF!</definedName>
    <definedName name="全额差额比例" localSheetId="15">'[6]C01-1'!#REF!</definedName>
    <definedName name="生产列1" localSheetId="15">#REF!</definedName>
    <definedName name="生产列11" localSheetId="15">#REF!</definedName>
    <definedName name="生产列15" localSheetId="15">#REF!</definedName>
    <definedName name="生产列16" localSheetId="15">#REF!</definedName>
    <definedName name="生产列17" localSheetId="15">#REF!</definedName>
    <definedName name="生产列19" localSheetId="15">#REF!</definedName>
    <definedName name="生产列2" localSheetId="15">#REF!</definedName>
    <definedName name="生产列20" localSheetId="15">#REF!</definedName>
    <definedName name="生产列3" localSheetId="15">#REF!</definedName>
    <definedName name="生产列4" localSheetId="15">#REF!</definedName>
    <definedName name="生产列5" localSheetId="15">#REF!</definedName>
    <definedName name="生产列6" localSheetId="15">#REF!</definedName>
    <definedName name="生产列7" localSheetId="15">#REF!</definedName>
    <definedName name="生产列8" localSheetId="15">#REF!</definedName>
    <definedName name="生产列9" localSheetId="15">#REF!</definedName>
    <definedName name="生产期" localSheetId="15">#REF!</definedName>
    <definedName name="生产期1" localSheetId="15">#REF!</definedName>
    <definedName name="生产期11" localSheetId="15">#REF!</definedName>
    <definedName name="生产期123" localSheetId="15">#REF!</definedName>
    <definedName name="生产期15" localSheetId="15">#REF!</definedName>
    <definedName name="生产期16" localSheetId="15">#REF!</definedName>
    <definedName name="生产期17" localSheetId="15">#REF!</definedName>
    <definedName name="生产期19" localSheetId="15">#REF!</definedName>
    <definedName name="生产期2" localSheetId="15">#REF!</definedName>
    <definedName name="生产期20" localSheetId="15">#REF!</definedName>
    <definedName name="生产期3" localSheetId="15">#REF!</definedName>
    <definedName name="生产期4" localSheetId="15">#REF!</definedName>
    <definedName name="生产期5" localSheetId="15">#REF!</definedName>
    <definedName name="生产期6" localSheetId="15">#REF!</definedName>
    <definedName name="生产期7" localSheetId="15">#REF!</definedName>
    <definedName name="生产期8" localSheetId="15">#REF!</definedName>
    <definedName name="生产期9" localSheetId="15">#REF!</definedName>
    <definedName name="四季度" localSheetId="15">'[6]C01-1'!#REF!</definedName>
    <definedName name="位次d" localSheetId="15">[7]四月份月报!#REF!</definedName>
    <definedName name="전" localSheetId="15">#REF!</definedName>
    <definedName name="주택사업본부" localSheetId="15">#REF!</definedName>
    <definedName name="철구사업본부" localSheetId="15">#REF!</definedName>
    <definedName name="_xlnm.Print_Area" localSheetId="15">表十三!$A$1:$D$81</definedName>
    <definedName name="_xlnm._FilterDatabase" localSheetId="15" hidden="1">#REF!</definedName>
    <definedName name="\q" localSheetId="16">[1]国家!#REF!</definedName>
    <definedName name="\z" localSheetId="16">[2]中央!#REF!</definedName>
    <definedName name="a" localSheetId="16">#REF!</definedName>
    <definedName name="aa" localSheetId="16">#REF!</definedName>
    <definedName name="aaa" localSheetId="16">[2]中央!#REF!</definedName>
    <definedName name="aaaaaa" localSheetId="16">#REF!</definedName>
    <definedName name="ABC" localSheetId="16">#REF!</definedName>
    <definedName name="ABD" localSheetId="16">#REF!</definedName>
    <definedName name="county" localSheetId="16">#REF!</definedName>
    <definedName name="data" localSheetId="16">#REF!</definedName>
    <definedName name="database2" localSheetId="16">#REF!</definedName>
    <definedName name="database3" localSheetId="16">#REF!</definedName>
    <definedName name="hhhh" localSheetId="16">#REF!</definedName>
    <definedName name="kkkk" localSheetId="16">#REF!</definedName>
    <definedName name="Print_Area_MI" localSheetId="16">#REF!</definedName>
    <definedName name="_xlnm.Print_Titles" localSheetId="16">表十四!$1:$3</definedName>
    <definedName name="q" localSheetId="16">[1]国家!#REF!</definedName>
    <definedName name="qq" localSheetId="16">[2]中央!#REF!</definedName>
    <definedName name="财政供养" localSheetId="16">#REF!</definedName>
    <definedName name="处室" localSheetId="16">#REF!</definedName>
    <definedName name="还有" localSheetId="16">#REF!</definedName>
    <definedName name="汇率" localSheetId="16">#REF!</definedName>
    <definedName name="基金处室" localSheetId="16">#REF!</definedName>
    <definedName name="基金金额" localSheetId="16">#REF!</definedName>
    <definedName name="基金科目" localSheetId="16">#REF!</definedName>
    <definedName name="基金类型" localSheetId="16">#REF!</definedName>
    <definedName name="金额" localSheetId="16">#REF!</definedName>
    <definedName name="科目" localSheetId="16">#REF!</definedName>
    <definedName name="类型" localSheetId="16">#REF!</definedName>
    <definedName name="全额差额比例" localSheetId="16">'[6]C01-1'!#REF!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23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四季度" localSheetId="16">'[6]C01-1'!#REF!</definedName>
    <definedName name="位次d" localSheetId="16">[7]四月份月报!#REF!</definedName>
    <definedName name="전" localSheetId="16">#REF!</definedName>
    <definedName name="주택사업본부" localSheetId="16">#REF!</definedName>
    <definedName name="철구사업본부" localSheetId="16">#REF!</definedName>
    <definedName name="_xlnm.Print_Area" localSheetId="16">表十四!$A$1:$D$13</definedName>
    <definedName name="_xlnm._FilterDatabase" localSheetId="16" hidden="1">#REF!</definedName>
    <definedName name="\q" localSheetId="17">[1]国家!#REF!</definedName>
    <definedName name="\z" localSheetId="17">[2]中央!#REF!</definedName>
    <definedName name="a" localSheetId="17">#REF!</definedName>
    <definedName name="aa" localSheetId="17">#REF!</definedName>
    <definedName name="aaa" localSheetId="17">[2]中央!#REF!</definedName>
    <definedName name="aaaaaa" localSheetId="17">#REF!</definedName>
    <definedName name="ABC" localSheetId="17">#REF!</definedName>
    <definedName name="ABD" localSheetId="17">#REF!</definedName>
    <definedName name="county" localSheetId="17">#REF!</definedName>
    <definedName name="data" localSheetId="17">#REF!</definedName>
    <definedName name="database2" localSheetId="17">#REF!</definedName>
    <definedName name="database3" localSheetId="17">#REF!</definedName>
    <definedName name="hhhh" localSheetId="17">#REF!</definedName>
    <definedName name="kkkk" localSheetId="17">#REF!</definedName>
    <definedName name="Print_Area_MI" localSheetId="17">#REF!</definedName>
    <definedName name="_xlnm.Print_Titles" localSheetId="17">表十五!$1:$3</definedName>
    <definedName name="q" localSheetId="17">[1]国家!#REF!</definedName>
    <definedName name="qq" localSheetId="17">[2]中央!#REF!</definedName>
    <definedName name="财政供养" localSheetId="17">#REF!</definedName>
    <definedName name="处室" localSheetId="17">#REF!</definedName>
    <definedName name="还有" localSheetId="17">#REF!</definedName>
    <definedName name="汇率" localSheetId="17">#REF!</definedName>
    <definedName name="基金处室" localSheetId="17">#REF!</definedName>
    <definedName name="基金金额" localSheetId="17">#REF!</definedName>
    <definedName name="基金科目" localSheetId="17">#REF!</definedName>
    <definedName name="基金类型" localSheetId="17">#REF!</definedName>
    <definedName name="金额" localSheetId="17">#REF!</definedName>
    <definedName name="科目" localSheetId="17">#REF!</definedName>
    <definedName name="类型" localSheetId="17">#REF!</definedName>
    <definedName name="全额差额比例" localSheetId="17">'[6]C01-1'!#REF!</definedName>
    <definedName name="生产列1" localSheetId="17">#REF!</definedName>
    <definedName name="生产列11" localSheetId="17">#REF!</definedName>
    <definedName name="生产列15" localSheetId="17">#REF!</definedName>
    <definedName name="生产列16" localSheetId="17">#REF!</definedName>
    <definedName name="生产列17" localSheetId="17">#REF!</definedName>
    <definedName name="生产列19" localSheetId="17">#REF!</definedName>
    <definedName name="生产列2" localSheetId="17">#REF!</definedName>
    <definedName name="生产列20" localSheetId="17">#REF!</definedName>
    <definedName name="生产列3" localSheetId="17">#REF!</definedName>
    <definedName name="生产列4" localSheetId="17">#REF!</definedName>
    <definedName name="生产列5" localSheetId="17">#REF!</definedName>
    <definedName name="生产列6" localSheetId="17">#REF!</definedName>
    <definedName name="生产列7" localSheetId="17">#REF!</definedName>
    <definedName name="生产列8" localSheetId="17">#REF!</definedName>
    <definedName name="生产列9" localSheetId="17">#REF!</definedName>
    <definedName name="生产期" localSheetId="17">#REF!</definedName>
    <definedName name="生产期1" localSheetId="17">#REF!</definedName>
    <definedName name="生产期11" localSheetId="17">#REF!</definedName>
    <definedName name="生产期123" localSheetId="17">#REF!</definedName>
    <definedName name="生产期15" localSheetId="17">#REF!</definedName>
    <definedName name="生产期16" localSheetId="17">#REF!</definedName>
    <definedName name="生产期17" localSheetId="17">#REF!</definedName>
    <definedName name="生产期19" localSheetId="17">#REF!</definedName>
    <definedName name="生产期2" localSheetId="17">#REF!</definedName>
    <definedName name="生产期20" localSheetId="17">#REF!</definedName>
    <definedName name="生产期3" localSheetId="17">#REF!</definedName>
    <definedName name="生产期4" localSheetId="17">#REF!</definedName>
    <definedName name="生产期5" localSheetId="17">#REF!</definedName>
    <definedName name="生产期6" localSheetId="17">#REF!</definedName>
    <definedName name="生产期7" localSheetId="17">#REF!</definedName>
    <definedName name="生产期8" localSheetId="17">#REF!</definedName>
    <definedName name="生产期9" localSheetId="17">#REF!</definedName>
    <definedName name="四季度" localSheetId="17">'[6]C01-1'!#REF!</definedName>
    <definedName name="位次d" localSheetId="17">[7]四月份月报!#REF!</definedName>
    <definedName name="전" localSheetId="17">#REF!</definedName>
    <definedName name="주택사업본부" localSheetId="17">#REF!</definedName>
    <definedName name="철구사업본부" localSheetId="17">#REF!</definedName>
    <definedName name="_xlnm.Print_Area" localSheetId="17">表十五!$A$1:$C$13</definedName>
    <definedName name="_xlnm._FilterDatabase" localSheetId="17" hidden="1">#REF!</definedName>
    <definedName name="a" localSheetId="20">#REF!</definedName>
    <definedName name="aa" localSheetId="20">#REF!</definedName>
    <definedName name="aaaaaa" localSheetId="20">#REF!</definedName>
    <definedName name="ABC" localSheetId="20">#REF!</definedName>
    <definedName name="ABD" localSheetId="20">#REF!</definedName>
    <definedName name="county" localSheetId="20">#REF!</definedName>
    <definedName name="data" localSheetId="20">#REF!</definedName>
    <definedName name="database2" localSheetId="20">#REF!</definedName>
    <definedName name="database3" localSheetId="20">#REF!</definedName>
    <definedName name="hhhh" localSheetId="20">#REF!</definedName>
    <definedName name="kkkk" localSheetId="20">#REF!</definedName>
    <definedName name="Print_Area_MI" localSheetId="20">#REF!</definedName>
    <definedName name="财政供养" localSheetId="20">#REF!</definedName>
    <definedName name="处室" localSheetId="20">#REF!</definedName>
    <definedName name="还有" localSheetId="20">#REF!</definedName>
    <definedName name="汇率" localSheetId="20">#REF!</definedName>
    <definedName name="基金处室" localSheetId="20">#REF!</definedName>
    <definedName name="基金金额" localSheetId="20">#REF!</definedName>
    <definedName name="基金科目" localSheetId="20">#REF!</definedName>
    <definedName name="基金类型" localSheetId="20">#REF!</definedName>
    <definedName name="金额" localSheetId="20">#REF!</definedName>
    <definedName name="科目" localSheetId="20">#REF!</definedName>
    <definedName name="类型" localSheetId="20">#REF!</definedName>
    <definedName name="生产列1" localSheetId="20">#REF!</definedName>
    <definedName name="生产列11" localSheetId="20">#REF!</definedName>
    <definedName name="生产列15" localSheetId="20">#REF!</definedName>
    <definedName name="生产列16" localSheetId="20">#REF!</definedName>
    <definedName name="生产列17" localSheetId="20">#REF!</definedName>
    <definedName name="生产列19" localSheetId="20">#REF!</definedName>
    <definedName name="生产列2" localSheetId="20">#REF!</definedName>
    <definedName name="生产列20" localSheetId="20">#REF!</definedName>
    <definedName name="生产列3" localSheetId="20">#REF!</definedName>
    <definedName name="生产列4" localSheetId="20">#REF!</definedName>
    <definedName name="生产列5" localSheetId="20">#REF!</definedName>
    <definedName name="生产列6" localSheetId="20">#REF!</definedName>
    <definedName name="生产列7" localSheetId="20">#REF!</definedName>
    <definedName name="生产列8" localSheetId="20">#REF!</definedName>
    <definedName name="生产列9" localSheetId="20">#REF!</definedName>
    <definedName name="生产期" localSheetId="20">#REF!</definedName>
    <definedName name="生产期1" localSheetId="20">#REF!</definedName>
    <definedName name="生产期11" localSheetId="20">#REF!</definedName>
    <definedName name="生产期123" localSheetId="20">#REF!</definedName>
    <definedName name="生产期15" localSheetId="20">#REF!</definedName>
    <definedName name="生产期16" localSheetId="20">#REF!</definedName>
    <definedName name="生产期17" localSheetId="20">#REF!</definedName>
    <definedName name="生产期19" localSheetId="20">#REF!</definedName>
    <definedName name="生产期2" localSheetId="20">#REF!</definedName>
    <definedName name="生产期20" localSheetId="20">#REF!</definedName>
    <definedName name="生产期3" localSheetId="20">#REF!</definedName>
    <definedName name="生产期4" localSheetId="20">#REF!</definedName>
    <definedName name="生产期5" localSheetId="20">#REF!</definedName>
    <definedName name="生产期6" localSheetId="20">#REF!</definedName>
    <definedName name="生产期7" localSheetId="20">#REF!</definedName>
    <definedName name="生产期8" localSheetId="20">#REF!</definedName>
    <definedName name="生产期9" localSheetId="20">#REF!</definedName>
    <definedName name="전" localSheetId="20">#REF!</definedName>
    <definedName name="주택사업본부" localSheetId="20">#REF!</definedName>
    <definedName name="철구사업본부" localSheetId="20">#REF!</definedName>
    <definedName name="_xlnm.Print_Area" localSheetId="20">表十八!$A$1:$H$22</definedName>
    <definedName name="_xlnm._FilterDatabase" localSheetId="20" hidden="1">表十八!#REF!</definedName>
    <definedName name="a" localSheetId="21">#REF!</definedName>
    <definedName name="aa" localSheetId="21">#REF!</definedName>
    <definedName name="aaaaaa" localSheetId="21">#REF!</definedName>
    <definedName name="ABC" localSheetId="21">#REF!</definedName>
    <definedName name="ABD" localSheetId="21">#REF!</definedName>
    <definedName name="county" localSheetId="21">#REF!</definedName>
    <definedName name="data" localSheetId="21">#REF!</definedName>
    <definedName name="database2" localSheetId="21">#REF!</definedName>
    <definedName name="database3" localSheetId="21">#REF!</definedName>
    <definedName name="hhhh" localSheetId="21">#REF!</definedName>
    <definedName name="kkkk" localSheetId="21">#REF!</definedName>
    <definedName name="Print_Area_MI" localSheetId="21">#REF!</definedName>
    <definedName name="财政供养" localSheetId="21">#REF!</definedName>
    <definedName name="处室" localSheetId="21">#REF!</definedName>
    <definedName name="还有" localSheetId="21">#REF!</definedName>
    <definedName name="汇率" localSheetId="21">#REF!</definedName>
    <definedName name="基金处室" localSheetId="21">#REF!</definedName>
    <definedName name="基金金额" localSheetId="21">#REF!</definedName>
    <definedName name="基金科目" localSheetId="21">#REF!</definedName>
    <definedName name="基金类型" localSheetId="21">#REF!</definedName>
    <definedName name="金额" localSheetId="21">#REF!</definedName>
    <definedName name="科目" localSheetId="21">#REF!</definedName>
    <definedName name="类型" localSheetId="21">#REF!</definedName>
    <definedName name="生产列1" localSheetId="21">#REF!</definedName>
    <definedName name="生产列11" localSheetId="21">#REF!</definedName>
    <definedName name="生产列15" localSheetId="21">#REF!</definedName>
    <definedName name="生产列16" localSheetId="21">#REF!</definedName>
    <definedName name="生产列17" localSheetId="21">#REF!</definedName>
    <definedName name="生产列19" localSheetId="21">#REF!</definedName>
    <definedName name="生产列2" localSheetId="21">#REF!</definedName>
    <definedName name="生产列20" localSheetId="21">#REF!</definedName>
    <definedName name="生产列3" localSheetId="21">#REF!</definedName>
    <definedName name="生产列4" localSheetId="21">#REF!</definedName>
    <definedName name="生产列5" localSheetId="21">#REF!</definedName>
    <definedName name="生产列6" localSheetId="21">#REF!</definedName>
    <definedName name="生产列7" localSheetId="21">#REF!</definedName>
    <definedName name="生产列8" localSheetId="21">#REF!</definedName>
    <definedName name="生产列9" localSheetId="21">#REF!</definedName>
    <definedName name="生产期" localSheetId="21">#REF!</definedName>
    <definedName name="生产期1" localSheetId="21">#REF!</definedName>
    <definedName name="生产期11" localSheetId="21">#REF!</definedName>
    <definedName name="生产期123" localSheetId="21">#REF!</definedName>
    <definedName name="生产期15" localSheetId="21">#REF!</definedName>
    <definedName name="生产期16" localSheetId="21">#REF!</definedName>
    <definedName name="生产期17" localSheetId="21">#REF!</definedName>
    <definedName name="生产期19" localSheetId="21">#REF!</definedName>
    <definedName name="生产期2" localSheetId="21">#REF!</definedName>
    <definedName name="生产期20" localSheetId="21">#REF!</definedName>
    <definedName name="生产期3" localSheetId="21">#REF!</definedName>
    <definedName name="生产期4" localSheetId="21">#REF!</definedName>
    <definedName name="生产期5" localSheetId="21">#REF!</definedName>
    <definedName name="生产期6" localSheetId="21">#REF!</definedName>
    <definedName name="生产期7" localSheetId="21">#REF!</definedName>
    <definedName name="生产期8" localSheetId="21">#REF!</definedName>
    <definedName name="生产期9" localSheetId="21">#REF!</definedName>
    <definedName name="전" localSheetId="21">#REF!</definedName>
    <definedName name="주택사업본부" localSheetId="21">#REF!</definedName>
    <definedName name="철구사업본부" localSheetId="21">#REF!</definedName>
    <definedName name="_xlnm.Print_Area" localSheetId="21">表十九!$A$1:$D$23</definedName>
    <definedName name="_xlnm._FilterDatabase" localSheetId="21" hidden="1">表十九!#REF!</definedName>
    <definedName name="a" localSheetId="22">#REF!</definedName>
    <definedName name="aa" localSheetId="22">#REF!</definedName>
    <definedName name="aaaaaa" localSheetId="22">#REF!</definedName>
    <definedName name="ABC" localSheetId="22">#REF!</definedName>
    <definedName name="ABD" localSheetId="22">#REF!</definedName>
    <definedName name="county" localSheetId="22">#REF!</definedName>
    <definedName name="data" localSheetId="22">#REF!</definedName>
    <definedName name="database2" localSheetId="22">#REF!</definedName>
    <definedName name="database3" localSheetId="22">#REF!</definedName>
    <definedName name="hhhh" localSheetId="22">#REF!</definedName>
    <definedName name="kkkk" localSheetId="22">#REF!</definedName>
    <definedName name="Print_Area_MI" localSheetId="22">#REF!</definedName>
    <definedName name="财政供养" localSheetId="22">#REF!</definedName>
    <definedName name="处室" localSheetId="22">#REF!</definedName>
    <definedName name="还有" localSheetId="22">#REF!</definedName>
    <definedName name="汇率" localSheetId="22">#REF!</definedName>
    <definedName name="基金处室" localSheetId="22">#REF!</definedName>
    <definedName name="基金金额" localSheetId="22">#REF!</definedName>
    <definedName name="基金科目" localSheetId="22">#REF!</definedName>
    <definedName name="基金类型" localSheetId="22">#REF!</definedName>
    <definedName name="金额" localSheetId="22">#REF!</definedName>
    <definedName name="科目" localSheetId="22">#REF!</definedName>
    <definedName name="类型" localSheetId="22">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23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전" localSheetId="22">#REF!</definedName>
    <definedName name="주택사업본부" localSheetId="22">#REF!</definedName>
    <definedName name="철구사업본부" localSheetId="22">#REF!</definedName>
    <definedName name="_xlnm.Print_Area" localSheetId="22">表二十!$A$1:$D$9</definedName>
    <definedName name="_xlnm._FilterDatabase" localSheetId="22" hidden="1">表二十!#REF!</definedName>
    <definedName name="a" localSheetId="24">#REF!</definedName>
    <definedName name="aa" localSheetId="24">#REF!</definedName>
    <definedName name="aaaaaa" localSheetId="24">#REF!</definedName>
    <definedName name="ABC" localSheetId="24">#REF!</definedName>
    <definedName name="ABD" localSheetId="24">#REF!</definedName>
    <definedName name="county" localSheetId="24">#REF!</definedName>
    <definedName name="data" localSheetId="24">#REF!</definedName>
    <definedName name="database2" localSheetId="24">#REF!</definedName>
    <definedName name="database3" localSheetId="24">#REF!</definedName>
    <definedName name="hhhh" localSheetId="24">#REF!</definedName>
    <definedName name="kkkk" localSheetId="24">#REF!</definedName>
    <definedName name="Print_Area_MI" localSheetId="24">#REF!</definedName>
    <definedName name="财政供养" localSheetId="24">#REF!</definedName>
    <definedName name="处室" localSheetId="24">#REF!</definedName>
    <definedName name="还有" localSheetId="24">#REF!</definedName>
    <definedName name="汇率" localSheetId="24">#REF!</definedName>
    <definedName name="基金处室" localSheetId="24">#REF!</definedName>
    <definedName name="基金金额" localSheetId="24">#REF!</definedName>
    <definedName name="基金科目" localSheetId="24">#REF!</definedName>
    <definedName name="基金类型" localSheetId="24">#REF!</definedName>
    <definedName name="金额" localSheetId="24">#REF!</definedName>
    <definedName name="科目" localSheetId="24">#REF!</definedName>
    <definedName name="类型" localSheetId="24">#REF!</definedName>
    <definedName name="生产列1" localSheetId="24">#REF!</definedName>
    <definedName name="生产列11" localSheetId="24">#REF!</definedName>
    <definedName name="生产列15" localSheetId="24">#REF!</definedName>
    <definedName name="生产列16" localSheetId="24">#REF!</definedName>
    <definedName name="生产列17" localSheetId="24">#REF!</definedName>
    <definedName name="生产列19" localSheetId="24">#REF!</definedName>
    <definedName name="生产列2" localSheetId="24">#REF!</definedName>
    <definedName name="生产列20" localSheetId="24">#REF!</definedName>
    <definedName name="生产列3" localSheetId="24">#REF!</definedName>
    <definedName name="生产列4" localSheetId="24">#REF!</definedName>
    <definedName name="生产列5" localSheetId="24">#REF!</definedName>
    <definedName name="生产列6" localSheetId="24">#REF!</definedName>
    <definedName name="生产列7" localSheetId="24">#REF!</definedName>
    <definedName name="生产列8" localSheetId="24">#REF!</definedName>
    <definedName name="生产列9" localSheetId="24">#REF!</definedName>
    <definedName name="生产期" localSheetId="24">#REF!</definedName>
    <definedName name="生产期1" localSheetId="24">#REF!</definedName>
    <definedName name="生产期11" localSheetId="24">#REF!</definedName>
    <definedName name="生产期123" localSheetId="24">#REF!</definedName>
    <definedName name="生产期15" localSheetId="24">#REF!</definedName>
    <definedName name="生产期16" localSheetId="24">#REF!</definedName>
    <definedName name="生产期17" localSheetId="24">#REF!</definedName>
    <definedName name="生产期19" localSheetId="24">#REF!</definedName>
    <definedName name="生产期2" localSheetId="24">#REF!</definedName>
    <definedName name="生产期20" localSheetId="24">#REF!</definedName>
    <definedName name="生产期3" localSheetId="24">#REF!</definedName>
    <definedName name="生产期4" localSheetId="24">#REF!</definedName>
    <definedName name="生产期5" localSheetId="24">#REF!</definedName>
    <definedName name="生产期6" localSheetId="24">#REF!</definedName>
    <definedName name="生产期7" localSheetId="24">#REF!</definedName>
    <definedName name="生产期8" localSheetId="24">#REF!</definedName>
    <definedName name="生产期9" localSheetId="24">#REF!</definedName>
    <definedName name="전" localSheetId="24">#REF!</definedName>
    <definedName name="주택사업본부" localSheetId="24">#REF!</definedName>
    <definedName name="철구사업본부" localSheetId="24">#REF!</definedName>
    <definedName name="_xlnm.Print_Area" localSheetId="24">表二十二!$A$1:$F$15</definedName>
    <definedName name="_xlnm.Print_Titles" localSheetId="24">表二十二!$1:$3</definedName>
  </definedNames>
  <calcPr calcId="144525"/>
</workbook>
</file>

<file path=xl/sharedStrings.xml><?xml version="1.0" encoding="utf-8"?>
<sst xmlns="http://schemas.openxmlformats.org/spreadsheetml/2006/main" count="4019" uniqueCount="1710">
  <si>
    <t>目    录</t>
  </si>
  <si>
    <t>表一:2022年柳城县一般公共预算收支决算总表</t>
  </si>
  <si>
    <t>表二:2022年柳城县一般公共预算收入决算明细表</t>
  </si>
  <si>
    <t>表三:2022年柳城县一般公共预算支出决算明细表</t>
  </si>
  <si>
    <t>表四:2022年柳城县一般公共预算本级支出决算明细表</t>
  </si>
  <si>
    <t>表五:2022年柳城县一般公共预算基本支出经济分类决算表</t>
  </si>
  <si>
    <t>表六:2022年柳城县一般公共预算税收返还和转移支付决算表</t>
  </si>
  <si>
    <t>表七：2022年柳城县一般公共预算转移支付支出分项目决算表</t>
  </si>
  <si>
    <t>表八：2022年柳城县一般公共预算转移支付支出分地区决算表</t>
  </si>
  <si>
    <t>表九：2022年柳城县政府一般债务限额和余额情况决算表</t>
  </si>
  <si>
    <t>表十：2022年柳城县政府性基金预算收支决算总表</t>
  </si>
  <si>
    <t>表十一：2022年柳城县政府性基金预算收入决算表</t>
  </si>
  <si>
    <t>表十二：2022年柳城县政府性基金预算支出决算表</t>
  </si>
  <si>
    <t>表十三：2022年柳城县政府性基金预算本级支出决算表</t>
  </si>
  <si>
    <t>表十四：2022年柳城县政府性基金转移支付决算表（分项目）</t>
  </si>
  <si>
    <t>表十五：2022年柳城县政府性基金转移支付决算表（分地区）</t>
  </si>
  <si>
    <t>表十六：2022年柳城县政府专项债务限额和余额情况决算表</t>
  </si>
  <si>
    <t>表十七：2022年柳城县国有资本经营预算收入决算表</t>
  </si>
  <si>
    <t>表十八：2022年柳城县国有资本经营预算支出决算表</t>
  </si>
  <si>
    <t>表十九：2022年柳城县国有资本经营预算本级支出决算表</t>
  </si>
  <si>
    <t>表二十：2022年柳城县国有资本经营预算转移支付决算表</t>
  </si>
  <si>
    <t>表二十一：2022年柳城县社会保险基金预算收入决算表</t>
  </si>
  <si>
    <t>表二十二：2022年柳城县社会保险基金预算支出决算表</t>
  </si>
  <si>
    <t>表一  2022年柳城县一般公共预算收支决算总表</t>
  </si>
  <si>
    <t>单位：万元</t>
  </si>
  <si>
    <t>预    算    科    目</t>
  </si>
  <si>
    <t>2021年
决算数</t>
  </si>
  <si>
    <t>2022年
年初预算数</t>
  </si>
  <si>
    <t>2022年
决算数</t>
  </si>
  <si>
    <t>比上年决算增减%</t>
  </si>
  <si>
    <t>完成年初预算%</t>
  </si>
  <si>
    <t>预算科目</t>
  </si>
  <si>
    <t>一、税收收入</t>
  </si>
  <si>
    <t>一、一般公共服务支出</t>
  </si>
  <si>
    <t xml:space="preserve">     增值税</t>
  </si>
  <si>
    <t>二、外交支出</t>
  </si>
  <si>
    <t xml:space="preserve">     企业所得税</t>
  </si>
  <si>
    <t>三、国防支出</t>
  </si>
  <si>
    <t xml:space="preserve">     个人所得税</t>
  </si>
  <si>
    <t>四、公共安全支出</t>
  </si>
  <si>
    <t xml:space="preserve">     资源税</t>
  </si>
  <si>
    <t>五、教育支出</t>
  </si>
  <si>
    <t xml:space="preserve">     城市维护建设税</t>
  </si>
  <si>
    <t>六、科学技术支出</t>
  </si>
  <si>
    <t xml:space="preserve">     房产税</t>
  </si>
  <si>
    <t>七、文化旅游体育与传媒支出</t>
  </si>
  <si>
    <t xml:space="preserve">     印花税</t>
  </si>
  <si>
    <t>八、社会保障和就业支出</t>
  </si>
  <si>
    <t xml:space="preserve">     城镇土地使用税</t>
  </si>
  <si>
    <t>九、卫生健康支出</t>
  </si>
  <si>
    <t xml:space="preserve">     土地增值税</t>
  </si>
  <si>
    <t>十、节能环保支出</t>
  </si>
  <si>
    <t xml:space="preserve">     车船税</t>
  </si>
  <si>
    <t>十一、城乡社区支出</t>
  </si>
  <si>
    <t xml:space="preserve">     耕地占用税</t>
  </si>
  <si>
    <t>十二、农林水支出</t>
  </si>
  <si>
    <t xml:space="preserve">     契税</t>
  </si>
  <si>
    <t>十三、交通运输支出</t>
  </si>
  <si>
    <t xml:space="preserve">     环境保护税</t>
  </si>
  <si>
    <t>十四、资源勘探工业信息等支出</t>
  </si>
  <si>
    <t xml:space="preserve">     其他税收收入</t>
  </si>
  <si>
    <t>十五、商业服务业等支出</t>
  </si>
  <si>
    <t>二、非税收入</t>
  </si>
  <si>
    <t>十六、金融支出</t>
  </si>
  <si>
    <t xml:space="preserve">     专项收入</t>
  </si>
  <si>
    <t>十七、自然资源海洋气象等支出</t>
  </si>
  <si>
    <t xml:space="preserve">     行政事业性收费收入</t>
  </si>
  <si>
    <t>十八、住房保障支出</t>
  </si>
  <si>
    <t xml:space="preserve">     罚没收入</t>
  </si>
  <si>
    <t>十九、粮油物资储备支出</t>
  </si>
  <si>
    <t xml:space="preserve">     国有资本经营收入</t>
  </si>
  <si>
    <t>二十、灾害防治及应急管理支出</t>
  </si>
  <si>
    <t xml:space="preserve">     国有资源(资产)有偿使用收入</t>
  </si>
  <si>
    <t>二十一、预备费</t>
  </si>
  <si>
    <t xml:space="preserve">     捐赠收入</t>
  </si>
  <si>
    <t>二十二、其他支出</t>
  </si>
  <si>
    <t xml:space="preserve">     政府住房基金收入</t>
  </si>
  <si>
    <t>二十三、债务付息支出</t>
  </si>
  <si>
    <t xml:space="preserve">     其他收入</t>
  </si>
  <si>
    <t>二十四、债务发行费用支出</t>
  </si>
  <si>
    <t>二十五、上年结转专款支出</t>
  </si>
  <si>
    <t>一般公共预算收入</t>
  </si>
  <si>
    <t>一般公共预算支出</t>
  </si>
  <si>
    <t>转移性收入</t>
  </si>
  <si>
    <t>转移性支出</t>
  </si>
  <si>
    <t>一、上级补助收入</t>
  </si>
  <si>
    <t>一、补助下级支出</t>
  </si>
  <si>
    <t>（一）返还性收入</t>
  </si>
  <si>
    <t>（一）返还性支出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</si>
  <si>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</si>
  <si>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</si>
  <si>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</si>
  <si>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</si>
  <si>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</si>
  <si>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</si>
  <si>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</si>
  <si>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</si>
  <si>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</si>
  <si>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</si>
  <si>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</si>
  <si>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</si>
  <si>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>（二）一般性转移支付收入</t>
  </si>
  <si>
    <t>（二）一般性转移支付支出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</si>
  <si>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</si>
  <si>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</si>
  <si>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</si>
  <si>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</si>
  <si>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</si>
  <si>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</si>
  <si>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</si>
  <si>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</si>
  <si>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</si>
  <si>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</si>
  <si>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</si>
  <si>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</si>
  <si>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</si>
  <si>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</si>
  <si>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</si>
  <si>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</si>
  <si>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</si>
  <si>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</si>
  <si>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</si>
  <si>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</si>
  <si>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</si>
  <si>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</si>
  <si>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</si>
  <si>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贫困地区转移支付支出</t>
  </si>
  <si>
    <t xml:space="preserve">    一般公共服务共同财政事权转移支
    付收入  </t>
  </si>
  <si>
    <t xml:space="preserve">    一般公共服务共同财政事权转移支
    付支出  </t>
  </si>
  <si>
    <t xml:space="preserve">    外交共同财政事权转移支付收入 </t>
  </si>
  <si>
    <t xml:space="preserve">    外交共同财政事权转移支付支出 </t>
  </si>
  <si>
    <t xml:space="preserve">    国防共同财政事权转移支付收入 </t>
  </si>
  <si>
    <t xml:space="preserve">    国防共同财政事权转移支付支出 </t>
  </si>
  <si>
    <t xml:space="preserve">    公共安全共同财政事权转移支付收入</t>
  </si>
  <si>
    <t xml:space="preserve">    公共安全共同财政事权转移支付支出 </t>
  </si>
  <si>
    <t xml:space="preserve">    教育共同财政事权转移支付收入 </t>
  </si>
  <si>
    <t xml:space="preserve">    教育共同财政事权转移支付支出 </t>
  </si>
  <si>
    <t xml:space="preserve">    科学技术共同财政事权转移支付支收入</t>
  </si>
  <si>
    <t xml:space="preserve">    科学技术共同财政事权转移支付支出  </t>
  </si>
  <si>
    <t xml:space="preserve">    文化旅游体育与传媒共同财政事权
    转移支付收入  </t>
  </si>
  <si>
    <t xml:space="preserve">    文化旅游体育与传媒共同财政事权
    转移支付支出  </t>
  </si>
  <si>
    <t xml:space="preserve">    社会保障和就业共同财政事权转移
    支付收入 </t>
  </si>
  <si>
    <t xml:space="preserve">    社会保障和就业共同财政事权转移
    支付支出 </t>
  </si>
  <si>
    <t xml:space="preserve">    医疗卫生共同财政事权转移支付收入</t>
  </si>
  <si>
    <t xml:space="preserve">    医疗卫生共同财政事权转移支付支出  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</si>
  <si>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</si>
  <si>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</si>
  <si>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</si>
  <si>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</si>
  <si>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</si>
  <si>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</si>
  <si>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交通运输共同财政事权转移支付支收入</t>
  </si>
  <si>
    <t xml:space="preserve">    交通运输共同财政事权转移支付支出 </t>
  </si>
  <si>
    <t xml:space="preserve">    资源勘探信息等共同财政事权转移
    支付收入 </t>
  </si>
  <si>
    <t xml:space="preserve">    资源勘探信息等共同财政事权转移
    支付支出 </t>
  </si>
  <si>
    <t xml:space="preserve">    商业服务业等共同财政事权转移支
    付收入</t>
  </si>
  <si>
    <t xml:space="preserve">    商业服务业等共同财政事权转移支
    付支出</t>
  </si>
  <si>
    <t xml:space="preserve">    金融共同财政事权转移支付收入 </t>
  </si>
  <si>
    <t xml:space="preserve">    金融共同财政事权转移支付支出 </t>
  </si>
  <si>
    <t xml:space="preserve">    自然资源海洋气象等共同财政事权
    转移支付收入  </t>
  </si>
  <si>
    <t xml:space="preserve">    自然资源海洋气象等共同财政事权
    转移支付支出  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</si>
  <si>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</si>
  <si>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</si>
  <si>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
    付收入</t>
  </si>
  <si>
    <t xml:space="preserve">    粮油物资储备共同财政事权转移支
    付支出</t>
  </si>
  <si>
    <t xml:space="preserve">    灾害防治及应急管理共同财政事权
    转移支付收入  </t>
  </si>
  <si>
    <t xml:space="preserve">    灾害防治及应急管理共同财政事权
    转移支付支出  </t>
  </si>
  <si>
    <t xml:space="preserve">    其他共同财政事权转移支付收入 </t>
  </si>
  <si>
    <t xml:space="preserve">    其他共同财政事权转移支付支出 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</si>
  <si>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</si>
  <si>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</si>
  <si>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</si>
  <si>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</si>
  <si>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</si>
  <si>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</si>
  <si>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</si>
  <si>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</si>
  <si>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>（三）专项转移支付收入</t>
  </si>
  <si>
    <t>（三）专项转移支付支出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</si>
  <si>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</si>
  <si>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</si>
  <si>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</si>
  <si>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</si>
  <si>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</si>
  <si>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</si>
  <si>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</si>
  <si>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</si>
  <si>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</si>
  <si>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</si>
  <si>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</si>
  <si>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</si>
  <si>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</si>
  <si>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</si>
  <si>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</si>
  <si>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</si>
  <si>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</si>
  <si>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</si>
  <si>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</si>
  <si>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</si>
  <si>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</si>
  <si>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</si>
  <si>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</si>
  <si>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二、下级上解收入</t>
  </si>
  <si>
    <t>二、上解上级支出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</si>
  <si>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</si>
  <si>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</si>
  <si>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</si>
  <si>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</si>
  <si>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三、上年结余收入</t>
  </si>
  <si>
    <t>三、债务还本支出</t>
  </si>
  <si>
    <t>四、调入资金</t>
  </si>
  <si>
    <t>四、债务转贷支出</t>
  </si>
  <si>
    <t xml:space="preserve">    从政府性基金预算调入</t>
  </si>
  <si>
    <t>五、安排预算稳定调节基金</t>
  </si>
  <si>
    <t xml:space="preserve">    从国有资本经营预算调入</t>
  </si>
  <si>
    <t>六、年终结转结余</t>
  </si>
  <si>
    <t xml:space="preserve">    从其他资金调入</t>
  </si>
  <si>
    <t xml:space="preserve">     减:结转下年的支出    </t>
  </si>
  <si>
    <t>五、债务转贷收入</t>
  </si>
  <si>
    <t xml:space="preserve">     净结余</t>
  </si>
  <si>
    <t>六、动用预算稳定调节基金</t>
  </si>
  <si>
    <t xml:space="preserve">收入总计         </t>
  </si>
  <si>
    <t xml:space="preserve">支出总计         </t>
  </si>
  <si>
    <t>表二  2022年柳城县一般公共预算收入决算明细表</t>
  </si>
  <si>
    <t>科目编码</t>
  </si>
  <si>
    <t>科目名称</t>
  </si>
  <si>
    <t>比上年增减额</t>
  </si>
  <si>
    <t xml:space="preserve">  1.增值税</t>
  </si>
  <si>
    <t xml:space="preserve">  2.企业所得税</t>
  </si>
  <si>
    <t xml:space="preserve">  3.个人所得税</t>
  </si>
  <si>
    <t xml:space="preserve">  4.资源税</t>
  </si>
  <si>
    <t xml:space="preserve">  5.城市维护建设税</t>
  </si>
  <si>
    <t xml:space="preserve">  6.房产税</t>
  </si>
  <si>
    <t xml:space="preserve">  7.印花税</t>
  </si>
  <si>
    <t xml:space="preserve">  8.城镇土地使用税</t>
  </si>
  <si>
    <t xml:space="preserve">  9.土地增值税</t>
  </si>
  <si>
    <t xml:space="preserve">  10.车船税(款)</t>
  </si>
  <si>
    <t xml:space="preserve">  11.耕地占用税(款)</t>
  </si>
  <si>
    <t xml:space="preserve">  12.契税(款)</t>
  </si>
  <si>
    <t xml:space="preserve">  13.烟叶税(款)</t>
  </si>
  <si>
    <t xml:space="preserve">  14.环境保护税(款)</t>
  </si>
  <si>
    <t xml:space="preserve">  15.其他税收收入(款)</t>
  </si>
  <si>
    <t xml:space="preserve">  1.专项收入</t>
  </si>
  <si>
    <t xml:space="preserve">    教育费附加收入(项)</t>
  </si>
  <si>
    <t xml:space="preserve">    地方教育附加收入(项)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</si>
  <si>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</si>
  <si>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</si>
  <si>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</si>
  <si>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</si>
  <si>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</si>
  <si>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</si>
  <si>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2.行政事业性收费收入</t>
  </si>
  <si>
    <t xml:space="preserve">    公安行政事业性收费收入</t>
  </si>
  <si>
    <t xml:space="preserve">    法院行政事业性收费收入</t>
  </si>
  <si>
    <t xml:space="preserve">    司法行政事业性收费收入</t>
  </si>
  <si>
    <t xml:space="preserve">    外交行政事业性收费收入</t>
  </si>
  <si>
    <t xml:space="preserve">    商贸行政事业性收费收入</t>
  </si>
  <si>
    <t xml:space="preserve">    财政行政事业性收费收入</t>
  </si>
  <si>
    <t xml:space="preserve">    税务行政事业性收费收入</t>
  </si>
  <si>
    <t xml:space="preserve">    海关行政事业性收费收入</t>
  </si>
  <si>
    <t xml:space="preserve">    审计行政事业性收费收入</t>
  </si>
  <si>
    <t xml:space="preserve">    国管局行政事业性收费收入</t>
  </si>
  <si>
    <t xml:space="preserve">    科技行政事业性收费收入</t>
  </si>
  <si>
    <t xml:space="preserve">    保密行政事业性收费收入</t>
  </si>
  <si>
    <t xml:space="preserve">    市场监管行政事业性收费收入</t>
  </si>
  <si>
    <t xml:space="preserve">    广播电视行政事业性收费收入</t>
  </si>
  <si>
    <t xml:space="preserve">    应急管理行政事业性收费收入</t>
  </si>
  <si>
    <t xml:space="preserve">    档案行政事业性收费收入</t>
  </si>
  <si>
    <t xml:space="preserve">    港澳办行政事业性收费收入</t>
  </si>
  <si>
    <t xml:space="preserve">    贸促会行政事业性收费收入</t>
  </si>
  <si>
    <t xml:space="preserve">    人防办行政事业性收费收入</t>
  </si>
  <si>
    <t xml:space="preserve">    中直管理局行政事业性收费收入</t>
  </si>
  <si>
    <t xml:space="preserve">    文化和旅游行政事业性收费收入</t>
  </si>
  <si>
    <t xml:space="preserve">    教育行政事业性收费收入</t>
  </si>
  <si>
    <t xml:space="preserve">    体育行政事业性收费收入</t>
  </si>
  <si>
    <t xml:space="preserve">    发展与改革(物价)行政事业性收费收入</t>
  </si>
  <si>
    <t xml:space="preserve">    统计行政事业性收费收入</t>
  </si>
  <si>
    <t xml:space="preserve">    自然资源行政事业性收费收入</t>
  </si>
  <si>
    <t xml:space="preserve">    建设行政事业性收费收入</t>
  </si>
  <si>
    <t xml:space="preserve">    知识产权行政事业性收费收入</t>
  </si>
  <si>
    <t xml:space="preserve">    生态环境行政事业性收费收入</t>
  </si>
  <si>
    <t xml:space="preserve">    铁路行政事业性收费收入</t>
  </si>
  <si>
    <t xml:space="preserve">    交通运输行政事业性收费收入</t>
  </si>
  <si>
    <t xml:space="preserve">    工业和信息产业行政事业性收费收入</t>
  </si>
  <si>
    <t xml:space="preserve">    农业农村行政事业性收费收入</t>
  </si>
  <si>
    <t xml:space="preserve">    林业草原行政事业性收费收入</t>
  </si>
  <si>
    <t xml:space="preserve">    水利行政事业性收费收入</t>
  </si>
  <si>
    <t xml:space="preserve">    卫生健康行政事业性收费收入</t>
  </si>
  <si>
    <t xml:space="preserve">    药品监管行政事业性收费收入</t>
  </si>
  <si>
    <t xml:space="preserve">    民政行政事业性收费收入</t>
  </si>
  <si>
    <t xml:space="preserve">    人力资源和社会保障行政事业性收费收入</t>
  </si>
  <si>
    <t xml:space="preserve">    证监会行政事业性收费收入</t>
  </si>
  <si>
    <t xml:space="preserve">    银行保险行政事业性收费收入</t>
  </si>
  <si>
    <t xml:space="preserve">    仲裁委行政事业性收费收入</t>
  </si>
  <si>
    <t xml:space="preserve">    编办行政事业性收费收入</t>
  </si>
  <si>
    <t xml:space="preserve">    党校行政事业性收费收入</t>
  </si>
  <si>
    <t xml:space="preserve">    监察行政事业性收费收入</t>
  </si>
  <si>
    <t xml:space="preserve">    外文局行政事业性收费收入</t>
  </si>
  <si>
    <t xml:space="preserve">    国资委行政事业性收费收入</t>
  </si>
  <si>
    <t xml:space="preserve">    其他行政事业性收费收入</t>
  </si>
  <si>
    <t xml:space="preserve">  3.罚没收入</t>
  </si>
  <si>
    <t xml:space="preserve">    公安罚没收入</t>
  </si>
  <si>
    <t xml:space="preserve">    检察院罚没收入</t>
  </si>
  <si>
    <t xml:space="preserve">    法院罚没收入</t>
  </si>
  <si>
    <t xml:space="preserve">    新闻出版罚没收入</t>
  </si>
  <si>
    <t xml:space="preserve">    税务部门罚没收入</t>
  </si>
  <si>
    <t xml:space="preserve">    海关罚没收入</t>
  </si>
  <si>
    <t xml:space="preserve">    药品监督罚没收入</t>
  </si>
  <si>
    <t xml:space="preserve">    卫生罚没收入</t>
  </si>
  <si>
    <t xml:space="preserve">    检验检疫罚没收入</t>
  </si>
  <si>
    <t xml:space="preserve">    证监会罚没收入</t>
  </si>
  <si>
    <t xml:space="preserve">    银行保险罚没收入</t>
  </si>
  <si>
    <t xml:space="preserve">    交通罚没收入</t>
  </si>
  <si>
    <t xml:space="preserve">    铁道罚没收入</t>
  </si>
  <si>
    <t xml:space="preserve">    审计罚没收入</t>
  </si>
  <si>
    <t xml:space="preserve">    渔政罚没收入</t>
  </si>
  <si>
    <t xml:space="preserve">    民航罚没收入</t>
  </si>
  <si>
    <t xml:space="preserve">    电力监管罚没收入</t>
  </si>
  <si>
    <t xml:space="preserve">    交强险罚没收入</t>
  </si>
  <si>
    <t xml:space="preserve">    物价罚没收入</t>
  </si>
  <si>
    <t xml:space="preserve">    市场监管罚没收入</t>
  </si>
  <si>
    <t xml:space="preserve">    工业和信息产业罚没收入</t>
  </si>
  <si>
    <t xml:space="preserve">    生态环境罚没收入</t>
  </si>
  <si>
    <t xml:space="preserve">    水利罚没收入</t>
  </si>
  <si>
    <t xml:space="preserve">    其他一般罚没收入</t>
  </si>
  <si>
    <t xml:space="preserve">  4.国有资本经营收入</t>
  </si>
  <si>
    <t xml:space="preserve">    利润收入</t>
  </si>
  <si>
    <t xml:space="preserve">    股利、股息收入</t>
  </si>
  <si>
    <t xml:space="preserve">    产权转让收入</t>
  </si>
  <si>
    <t xml:space="preserve">    国有企业计划亏损补贴</t>
  </si>
  <si>
    <t xml:space="preserve">  5.国有资源(资产)有偿使用收入</t>
  </si>
  <si>
    <t xml:space="preserve">    利息收入</t>
  </si>
  <si>
    <t xml:space="preserve">    非经营性国有资产收入</t>
  </si>
  <si>
    <t xml:space="preserve">    矿产资源专项收入</t>
  </si>
  <si>
    <t xml:space="preserve">    水资源费收入</t>
  </si>
  <si>
    <t xml:space="preserve">    市政公共资源有偿使用收入</t>
  </si>
  <si>
    <t xml:space="preserve">    其他国有资源(资产)有偿使用收入</t>
  </si>
  <si>
    <t xml:space="preserve">  6.捐赠收入</t>
  </si>
  <si>
    <t xml:space="preserve">  7.政府住房基金收入</t>
  </si>
  <si>
    <t xml:space="preserve">  8.其他收入(款)</t>
  </si>
  <si>
    <t>表四 2021年市本级一般公共预算转移性收入表</t>
  </si>
  <si>
    <t>2020年
决算数</t>
  </si>
  <si>
    <t>2021年
年初预算数</t>
  </si>
  <si>
    <t>比上年+、- %</t>
  </si>
  <si>
    <t xml:space="preserve"> 合    计</t>
  </si>
  <si>
    <t>上级补助收入</t>
  </si>
  <si>
    <t xml:space="preserve">  返还性支出</t>
  </si>
  <si>
    <t xml:space="preserve">  一般性转移支付支出</t>
  </si>
  <si>
    <t xml:space="preserve">    企业事业单位划转补助支出</t>
  </si>
  <si>
    <t xml:space="preserve">    一般公共服务共同财政事权转移支付支出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</si>
  <si>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</si>
  <si>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</si>
  <si>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资源勘探工业信息等共同财政事权转移支付支出 </t>
  </si>
  <si>
    <t xml:space="preserve">    商业服务业等共同财政事权转移支付支出</t>
  </si>
  <si>
    <t xml:space="preserve">    自然资源海洋气象等共同财政事权转移支付支出  </t>
  </si>
  <si>
    <t xml:space="preserve">    粮油物资储备共同财政事权转移支付支出</t>
  </si>
  <si>
    <t xml:space="preserve">    灾害防治及应急管理共同财政事权转移支付支出  </t>
  </si>
  <si>
    <t xml:space="preserve">  专项转移支付支出</t>
  </si>
  <si>
    <t>下级上解收入</t>
  </si>
  <si>
    <t xml:space="preserve">  体制上解收入</t>
  </si>
  <si>
    <t xml:space="preserve">  专项上解收入</t>
  </si>
  <si>
    <t>上年结余</t>
  </si>
  <si>
    <t xml:space="preserve">调入资金   </t>
  </si>
  <si>
    <t>债务转贷收入</t>
  </si>
  <si>
    <t>动用预算稳定调节基金</t>
  </si>
  <si>
    <t>表五 2021年市本级一般公共预算专项转移支付表</t>
  </si>
  <si>
    <t>2021年
年初预算</t>
  </si>
  <si>
    <t>补助下级支出</t>
  </si>
  <si>
    <t xml:space="preserve">    资源勘探信息等共同财政事权转移支付支出 </t>
  </si>
  <si>
    <t>上解上级支出</t>
  </si>
  <si>
    <t xml:space="preserve">  体制上解支出</t>
  </si>
  <si>
    <t xml:space="preserve">  专项上解支出</t>
  </si>
  <si>
    <t>债务还本支出</t>
  </si>
  <si>
    <t>债务转贷支出</t>
  </si>
  <si>
    <t>安排预算稳定调节基金</t>
  </si>
  <si>
    <t>年终结余</t>
  </si>
  <si>
    <t>表三  2022年柳城县一般公共预算支出决算明细表</t>
  </si>
  <si>
    <t>2021年决算数</t>
  </si>
  <si>
    <t>2022年决算数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</si>
  <si>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</si>
  <si>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</si>
  <si>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</si>
  <si>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</si>
  <si>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</si>
  <si>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</si>
  <si>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</si>
  <si>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</si>
  <si>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</si>
  <si>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</si>
  <si>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</si>
  <si>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</si>
  <si>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</si>
  <si>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</si>
  <si>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</si>
  <si>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</si>
  <si>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</si>
  <si>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</si>
  <si>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</si>
  <si>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</si>
  <si>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</si>
  <si>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</si>
  <si>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</si>
  <si>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</si>
  <si>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</si>
  <si>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</si>
  <si>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</si>
  <si>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</si>
  <si>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</si>
  <si>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</si>
  <si>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</si>
  <si>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</si>
  <si>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</si>
  <si>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</si>
  <si>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</si>
  <si>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</si>
  <si>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</si>
  <si>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</si>
  <si>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</si>
  <si>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</si>
  <si>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</si>
  <si>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</si>
  <si>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</si>
  <si>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</si>
  <si>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</si>
  <si>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</si>
  <si>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</si>
  <si>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</si>
  <si>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</si>
  <si>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</si>
  <si>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</si>
  <si>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</si>
  <si>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</si>
  <si>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</si>
  <si>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</si>
  <si>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</si>
  <si>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</si>
  <si>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</si>
  <si>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</si>
  <si>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</si>
  <si>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</si>
  <si>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</si>
  <si>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</si>
  <si>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</si>
  <si>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</si>
  <si>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</si>
  <si>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</si>
  <si>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</si>
  <si>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</si>
  <si>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</si>
  <si>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</si>
  <si>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</si>
  <si>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</si>
  <si>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</si>
  <si>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</si>
  <si>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</si>
  <si>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</si>
  <si>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</si>
  <si>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</si>
  <si>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</si>
  <si>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</si>
  <si>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</si>
  <si>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</si>
  <si>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</si>
  <si>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</si>
  <si>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</si>
  <si>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</si>
  <si>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</si>
  <si>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</si>
  <si>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</si>
  <si>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</si>
  <si>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</si>
  <si>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</si>
  <si>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</si>
  <si>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</si>
  <si>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</si>
  <si>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</si>
  <si>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</si>
  <si>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</si>
  <si>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</si>
  <si>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</si>
  <si>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</si>
  <si>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</si>
  <si>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</si>
  <si>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</si>
  <si>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</si>
  <si>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</si>
  <si>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</si>
  <si>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</si>
  <si>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</si>
  <si>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</si>
  <si>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</si>
  <si>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</si>
  <si>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</si>
  <si>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</si>
  <si>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</si>
  <si>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</si>
  <si>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</si>
  <si>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</si>
  <si>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</si>
  <si>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</si>
  <si>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</si>
  <si>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</si>
  <si>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</si>
  <si>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</si>
  <si>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</si>
  <si>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</si>
  <si>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</si>
  <si>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</si>
  <si>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</si>
  <si>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</si>
  <si>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</si>
  <si>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</si>
  <si>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</si>
  <si>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</si>
  <si>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</si>
  <si>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</si>
  <si>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</si>
  <si>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</si>
  <si>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</si>
  <si>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</si>
  <si>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</si>
  <si>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</si>
  <si>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</si>
  <si>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</si>
  <si>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</si>
  <si>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</si>
  <si>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</si>
  <si>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</si>
  <si>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</si>
  <si>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</si>
  <si>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</si>
  <si>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</si>
  <si>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</si>
  <si>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</si>
  <si>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</si>
  <si>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</si>
  <si>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</si>
  <si>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</si>
  <si>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</si>
  <si>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</si>
  <si>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</si>
  <si>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</si>
  <si>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</si>
  <si>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</si>
  <si>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</si>
  <si>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</si>
  <si>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</si>
  <si>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</si>
  <si>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</si>
  <si>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</si>
  <si>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</si>
  <si>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</si>
  <si>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</si>
  <si>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</si>
  <si>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</si>
  <si>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</si>
  <si>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</si>
  <si>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</si>
  <si>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</si>
  <si>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</si>
  <si>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</si>
  <si>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</si>
  <si>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</si>
  <si>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</si>
  <si>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</si>
  <si>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</si>
  <si>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</si>
  <si>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</si>
  <si>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</si>
  <si>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</si>
  <si>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</si>
  <si>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</si>
  <si>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</si>
  <si>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</si>
  <si>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</si>
  <si>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</si>
  <si>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</si>
  <si>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</si>
  <si>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</si>
  <si>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</si>
  <si>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</si>
  <si>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</si>
  <si>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</si>
  <si>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</si>
  <si>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</si>
  <si>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</si>
  <si>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</si>
  <si>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</si>
  <si>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</si>
  <si>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</si>
  <si>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</si>
  <si>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</si>
  <si>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</si>
  <si>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</si>
  <si>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</si>
  <si>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</si>
  <si>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</si>
  <si>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</si>
  <si>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</si>
  <si>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</si>
  <si>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</si>
  <si>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</si>
  <si>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</si>
  <si>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</si>
  <si>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</si>
  <si>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</si>
  <si>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</si>
  <si>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</si>
  <si>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</si>
  <si>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</si>
  <si>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</si>
  <si>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</si>
  <si>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</si>
  <si>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</si>
  <si>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</si>
  <si>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</si>
  <si>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</si>
  <si>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</si>
  <si>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</si>
  <si>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</si>
  <si>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</si>
  <si>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</si>
  <si>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</si>
  <si>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</si>
  <si>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</si>
  <si>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</si>
  <si>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</si>
  <si>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</si>
  <si>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</si>
  <si>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</si>
  <si>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</si>
  <si>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</si>
  <si>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</si>
  <si>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</si>
  <si>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</si>
  <si>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</si>
  <si>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</si>
  <si>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</si>
  <si>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</si>
  <si>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</si>
  <si>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</si>
  <si>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</si>
  <si>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</si>
  <si>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</si>
  <si>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</si>
  <si>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</si>
  <si>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</si>
  <si>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</si>
  <si>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</si>
  <si>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</si>
  <si>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</si>
  <si>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</si>
  <si>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</si>
  <si>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</si>
  <si>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</si>
  <si>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</si>
  <si>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</si>
  <si>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</si>
  <si>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</si>
  <si>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</si>
  <si>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</si>
  <si>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</si>
  <si>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</si>
  <si>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</si>
  <si>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</si>
  <si>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</si>
  <si>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</si>
  <si>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</si>
  <si>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</si>
  <si>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</si>
  <si>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</si>
  <si>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</si>
  <si>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</si>
  <si>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</si>
  <si>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</si>
  <si>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</si>
  <si>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</si>
  <si>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</si>
  <si>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</si>
  <si>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</si>
  <si>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</si>
  <si>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</si>
  <si>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</si>
  <si>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</si>
  <si>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</si>
  <si>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</si>
  <si>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</si>
  <si>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</si>
  <si>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</si>
  <si>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</si>
  <si>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</si>
  <si>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</si>
  <si>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</si>
  <si>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</si>
  <si>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</si>
  <si>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</si>
  <si>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</si>
  <si>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</si>
  <si>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</si>
  <si>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</si>
  <si>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</si>
  <si>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</si>
  <si>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</si>
  <si>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</si>
  <si>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</si>
  <si>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</si>
  <si>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</si>
  <si>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</si>
  <si>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</si>
  <si>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</si>
  <si>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</si>
  <si>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</si>
  <si>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</si>
  <si>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</si>
  <si>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</si>
  <si>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</si>
  <si>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</si>
  <si>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</si>
  <si>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</si>
  <si>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</si>
  <si>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</si>
  <si>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</si>
  <si>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</si>
  <si>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</si>
  <si>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</si>
  <si>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</si>
  <si>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</si>
  <si>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</si>
  <si>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</si>
  <si>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</si>
  <si>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</si>
  <si>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</si>
  <si>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</si>
  <si>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</si>
  <si>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</si>
  <si>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</si>
  <si>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</si>
  <si>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</si>
  <si>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</si>
  <si>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</si>
  <si>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</si>
  <si>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</si>
  <si>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</si>
  <si>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</si>
  <si>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</si>
  <si>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</si>
  <si>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</si>
  <si>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</si>
  <si>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</si>
  <si>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</si>
  <si>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</si>
  <si>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</si>
  <si>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</si>
  <si>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</si>
  <si>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</si>
  <si>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</si>
  <si>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</si>
  <si>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</si>
  <si>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</si>
  <si>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</si>
  <si>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</si>
  <si>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</si>
  <si>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</si>
  <si>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</si>
  <si>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</si>
  <si>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</si>
  <si>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</si>
  <si>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</si>
  <si>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</si>
  <si>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</si>
  <si>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</si>
  <si>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</si>
  <si>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</si>
  <si>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</si>
  <si>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</si>
  <si>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</si>
  <si>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</si>
  <si>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</si>
  <si>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</si>
  <si>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</si>
  <si>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</si>
  <si>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</si>
  <si>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</si>
  <si>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</si>
  <si>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</si>
  <si>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</si>
  <si>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</si>
  <si>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</si>
  <si>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</si>
  <si>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</si>
  <si>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</si>
  <si>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</si>
  <si>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</si>
  <si>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</si>
  <si>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</si>
  <si>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</si>
  <si>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</si>
  <si>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</si>
  <si>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</si>
  <si>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</si>
  <si>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</si>
  <si>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</si>
  <si>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</si>
  <si>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</si>
  <si>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</si>
  <si>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</si>
  <si>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</si>
  <si>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</si>
  <si>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</si>
  <si>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</si>
  <si>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</si>
  <si>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</si>
  <si>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</si>
  <si>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</si>
  <si>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</si>
  <si>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</si>
  <si>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</si>
  <si>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</si>
  <si>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</si>
  <si>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</si>
  <si>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</si>
  <si>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</si>
  <si>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</si>
  <si>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</si>
  <si>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</si>
  <si>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</si>
  <si>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</si>
  <si>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</si>
  <si>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</si>
  <si>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</si>
  <si>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</si>
  <si>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</si>
  <si>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</si>
  <si>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</si>
  <si>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</si>
  <si>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</si>
  <si>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</si>
  <si>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</si>
  <si>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</si>
  <si>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</si>
  <si>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</si>
  <si>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</si>
  <si>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</si>
  <si>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</si>
  <si>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</si>
  <si>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</si>
  <si>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</si>
  <si>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</si>
  <si>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</si>
  <si>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</si>
  <si>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</si>
  <si>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</si>
  <si>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</si>
  <si>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</si>
  <si>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</si>
  <si>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</si>
  <si>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</si>
  <si>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</si>
  <si>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</si>
  <si>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</si>
  <si>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</si>
  <si>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</si>
  <si>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</si>
  <si>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</si>
  <si>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</si>
  <si>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</si>
  <si>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</si>
  <si>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</si>
  <si>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</si>
  <si>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</si>
  <si>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</si>
  <si>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</si>
  <si>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</si>
  <si>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</si>
  <si>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</si>
  <si>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</si>
  <si>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</si>
  <si>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</si>
  <si>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</si>
  <si>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</si>
  <si>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</si>
  <si>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</si>
  <si>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</si>
  <si>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</si>
  <si>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</si>
  <si>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</si>
  <si>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</si>
  <si>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</si>
  <si>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</si>
  <si>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</si>
  <si>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</si>
  <si>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</si>
  <si>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</si>
  <si>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</si>
  <si>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</si>
  <si>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</si>
  <si>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</si>
  <si>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</si>
  <si>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</si>
  <si>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</si>
  <si>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</si>
  <si>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</si>
  <si>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</si>
  <si>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</si>
  <si>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</si>
  <si>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</si>
  <si>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</si>
  <si>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</si>
  <si>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</si>
  <si>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</si>
  <si>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</si>
  <si>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</si>
  <si>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</si>
  <si>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</si>
  <si>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</si>
  <si>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</si>
  <si>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</si>
  <si>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</si>
  <si>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</si>
  <si>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</si>
  <si>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</si>
  <si>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</si>
  <si>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</si>
  <si>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</si>
  <si>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</si>
  <si>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</si>
  <si>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</si>
  <si>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</si>
  <si>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</si>
  <si>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</si>
  <si>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</si>
  <si>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</si>
  <si>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</si>
  <si>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</si>
  <si>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</si>
  <si>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</si>
  <si>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</si>
  <si>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</si>
  <si>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</si>
  <si>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</si>
  <si>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</si>
  <si>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</si>
  <si>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</si>
  <si>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</si>
  <si>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</si>
  <si>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</si>
  <si>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</si>
  <si>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</si>
  <si>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</si>
  <si>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</si>
  <si>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</si>
  <si>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</si>
  <si>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</si>
  <si>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</si>
  <si>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</si>
  <si>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</si>
  <si>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</si>
  <si>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</si>
  <si>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</si>
  <si>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</si>
  <si>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</si>
  <si>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</si>
  <si>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</si>
  <si>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</si>
  <si>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</si>
  <si>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</si>
  <si>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</si>
  <si>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</si>
  <si>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</si>
  <si>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</si>
  <si>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</si>
  <si>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</si>
  <si>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</si>
  <si>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</si>
  <si>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</si>
  <si>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</si>
  <si>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</si>
  <si>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</si>
  <si>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</si>
  <si>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</si>
  <si>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</si>
  <si>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</si>
  <si>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</si>
  <si>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</si>
  <si>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</si>
  <si>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</si>
  <si>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</si>
  <si>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</si>
  <si>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</si>
  <si>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</si>
  <si>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</si>
  <si>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</si>
  <si>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</si>
  <si>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</si>
  <si>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</si>
  <si>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</si>
  <si>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</si>
  <si>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</si>
  <si>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</si>
  <si>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</si>
  <si>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</si>
  <si>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</si>
  <si>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</si>
  <si>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</si>
  <si>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</si>
  <si>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</si>
  <si>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</si>
  <si>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</si>
  <si>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</si>
  <si>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</si>
  <si>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</si>
  <si>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</si>
  <si>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</si>
  <si>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</si>
  <si>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</si>
  <si>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</si>
  <si>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</si>
  <si>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</si>
  <si>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</si>
  <si>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</si>
  <si>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</si>
  <si>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</si>
  <si>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</si>
  <si>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</si>
  <si>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</si>
  <si>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</si>
  <si>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</si>
  <si>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</si>
  <si>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</si>
  <si>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</si>
  <si>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</si>
  <si>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</si>
  <si>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</si>
  <si>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</si>
  <si>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</si>
  <si>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</si>
  <si>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</si>
  <si>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</si>
  <si>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</si>
  <si>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</si>
  <si>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</si>
  <si>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</si>
  <si>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</si>
  <si>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</si>
  <si>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</si>
  <si>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</si>
  <si>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</si>
  <si>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</si>
  <si>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</si>
  <si>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</si>
  <si>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</si>
  <si>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</si>
  <si>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</si>
  <si>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</si>
  <si>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</si>
  <si>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</si>
  <si>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</si>
  <si>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</si>
  <si>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</si>
  <si>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</si>
  <si>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</si>
  <si>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</si>
  <si>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</si>
  <si>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</si>
  <si>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</si>
  <si>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</si>
  <si>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</si>
  <si>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</si>
  <si>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</si>
  <si>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</si>
  <si>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</si>
  <si>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</si>
  <si>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</si>
  <si>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</si>
  <si>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</si>
  <si>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</si>
  <si>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</si>
  <si>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</si>
  <si>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</si>
  <si>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</si>
  <si>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</si>
  <si>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</si>
  <si>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</si>
  <si>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</si>
  <si>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</si>
  <si>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</si>
  <si>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</si>
  <si>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</si>
  <si>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</si>
  <si>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</si>
  <si>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</si>
  <si>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</si>
  <si>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</si>
  <si>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</si>
  <si>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</si>
  <si>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</si>
  <si>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</si>
  <si>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</si>
  <si>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</si>
  <si>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</si>
  <si>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</si>
  <si>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</si>
  <si>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</si>
  <si>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</si>
  <si>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</si>
  <si>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</si>
  <si>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</si>
  <si>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</si>
  <si>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</si>
  <si>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</si>
  <si>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</si>
  <si>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</si>
  <si>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</si>
  <si>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</si>
  <si>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</si>
  <si>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</si>
  <si>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</si>
  <si>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</si>
  <si>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</si>
  <si>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</si>
  <si>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</si>
  <si>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</si>
  <si>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</si>
  <si>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</si>
  <si>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</si>
  <si>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</si>
  <si>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</si>
  <si>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</si>
  <si>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</si>
  <si>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</si>
  <si>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</si>
  <si>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</si>
  <si>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</si>
  <si>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</si>
  <si>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</si>
  <si>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</si>
  <si>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</si>
  <si>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</si>
  <si>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</si>
  <si>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</si>
  <si>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</si>
  <si>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</si>
  <si>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</si>
  <si>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</si>
  <si>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</si>
  <si>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</si>
  <si>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</si>
  <si>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</si>
  <si>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</si>
  <si>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</si>
  <si>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</si>
  <si>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</si>
  <si>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</si>
  <si>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</si>
  <si>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</si>
  <si>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</si>
  <si>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</si>
  <si>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</si>
  <si>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</si>
  <si>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</si>
  <si>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</si>
  <si>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</si>
  <si>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</si>
  <si>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</si>
  <si>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</si>
  <si>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</si>
  <si>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</si>
  <si>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</si>
  <si>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</si>
  <si>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</si>
  <si>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</si>
  <si>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</si>
  <si>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</si>
  <si>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</si>
  <si>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</si>
  <si>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</si>
  <si>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</si>
  <si>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</si>
  <si>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</si>
  <si>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</si>
  <si>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</si>
  <si>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</si>
  <si>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</si>
  <si>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</si>
  <si>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</si>
  <si>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</si>
  <si>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</si>
  <si>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</si>
  <si>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</si>
  <si>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</si>
  <si>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</si>
  <si>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</si>
  <si>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</si>
  <si>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</si>
  <si>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</si>
  <si>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</si>
  <si>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</si>
  <si>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</si>
  <si>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</si>
  <si>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</si>
  <si>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</si>
  <si>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</si>
  <si>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</si>
  <si>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</si>
  <si>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</si>
  <si>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</si>
  <si>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</si>
  <si>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</si>
  <si>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</si>
  <si>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</si>
  <si>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</si>
  <si>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</si>
  <si>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</si>
  <si>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</si>
  <si>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</si>
  <si>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</si>
  <si>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</si>
  <si>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</si>
  <si>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</si>
  <si>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</si>
  <si>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</si>
  <si>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</si>
  <si>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</si>
  <si>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</si>
  <si>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</si>
  <si>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</si>
  <si>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</si>
  <si>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</si>
  <si>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</si>
  <si>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</si>
  <si>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</si>
  <si>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</si>
  <si>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</si>
  <si>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</si>
  <si>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</si>
  <si>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</si>
  <si>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</si>
  <si>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</si>
  <si>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</si>
  <si>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</si>
  <si>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</si>
  <si>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</si>
  <si>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</si>
  <si>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</si>
  <si>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</si>
  <si>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</si>
  <si>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</si>
  <si>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</si>
  <si>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</si>
  <si>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</si>
  <si>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</si>
  <si>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</si>
  <si>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</si>
  <si>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</si>
  <si>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</si>
  <si>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</si>
  <si>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</si>
  <si>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</si>
  <si>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</si>
  <si>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</si>
  <si>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</si>
  <si>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</si>
  <si>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</si>
  <si>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</si>
  <si>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</si>
  <si>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</si>
  <si>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</si>
  <si>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</si>
  <si>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</si>
  <si>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</si>
  <si>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</si>
  <si>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</si>
  <si>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</si>
  <si>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</si>
  <si>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</si>
  <si>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</si>
  <si>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</si>
  <si>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</si>
  <si>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</si>
  <si>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</si>
  <si>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</si>
  <si>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</si>
  <si>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</si>
  <si>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</si>
  <si>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</si>
  <si>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</si>
  <si>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</si>
  <si>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</si>
  <si>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</si>
  <si>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</si>
  <si>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</si>
  <si>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</si>
  <si>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</si>
  <si>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</si>
  <si>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</si>
  <si>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</si>
  <si>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</si>
  <si>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</si>
  <si>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</si>
  <si>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</si>
  <si>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</si>
  <si>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</si>
  <si>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</si>
  <si>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</si>
  <si>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</si>
  <si>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</si>
  <si>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</si>
  <si>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</si>
  <si>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</si>
  <si>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</si>
  <si>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</si>
  <si>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</si>
  <si>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</si>
  <si>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</si>
  <si>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</si>
  <si>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</si>
  <si>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</si>
  <si>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</si>
  <si>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</si>
  <si>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</si>
  <si>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</si>
  <si>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</si>
  <si>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</si>
  <si>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</si>
  <si>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</si>
  <si>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</si>
  <si>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</si>
  <si>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</si>
  <si>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</si>
  <si>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</si>
  <si>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</si>
  <si>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</si>
  <si>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</si>
  <si>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</si>
  <si>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</si>
  <si>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</si>
  <si>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</si>
  <si>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</si>
  <si>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</si>
  <si>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</si>
  <si>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</si>
  <si>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</si>
  <si>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</si>
  <si>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</si>
  <si>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</si>
  <si>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</si>
  <si>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</si>
  <si>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</si>
  <si>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</si>
  <si>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</si>
  <si>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</si>
  <si>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</si>
  <si>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</si>
  <si>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</si>
  <si>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</si>
  <si>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</si>
  <si>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</si>
  <si>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</si>
  <si>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</si>
  <si>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</si>
  <si>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</si>
  <si>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</si>
  <si>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</si>
  <si>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</si>
  <si>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</si>
  <si>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</si>
  <si>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</si>
  <si>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</si>
  <si>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</si>
  <si>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</si>
  <si>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</si>
  <si>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</si>
  <si>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</si>
  <si>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</si>
  <si>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</si>
  <si>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</si>
  <si>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</si>
  <si>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</si>
  <si>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</si>
  <si>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</si>
  <si>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</si>
  <si>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</si>
  <si>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</si>
  <si>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</si>
  <si>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</si>
  <si>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</si>
  <si>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</si>
  <si>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</si>
  <si>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</si>
  <si>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</si>
  <si>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</si>
  <si>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</si>
  <si>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表四  2022年柳城县一般公共预算本级支出决算明细表</t>
  </si>
  <si>
    <t>表五  2022年柳城县一般公共预算基本支出经济分类决算表</t>
  </si>
  <si>
    <t>其中：一般公共预算基本支出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</si>
  <si>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</si>
  <si>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</si>
  <si>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</si>
  <si>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</si>
  <si>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</si>
  <si>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</si>
  <si>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</si>
  <si>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</si>
  <si>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</si>
  <si>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</si>
  <si>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</si>
  <si>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</si>
  <si>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</si>
  <si>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</si>
  <si>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</si>
  <si>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</si>
  <si>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</si>
  <si>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</si>
  <si>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</si>
  <si>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</si>
  <si>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</si>
  <si>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</si>
  <si>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</si>
  <si>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</si>
  <si>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</si>
  <si>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</si>
  <si>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</si>
  <si>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</si>
  <si>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</si>
  <si>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</si>
  <si>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</si>
  <si>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</si>
  <si>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</si>
  <si>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</si>
  <si>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</si>
  <si>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</si>
  <si>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</si>
  <si>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</si>
  <si>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</si>
  <si>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</si>
  <si>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</si>
  <si>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</si>
  <si>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</si>
  <si>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</si>
  <si>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</si>
  <si>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</si>
  <si>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</si>
  <si>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</si>
  <si>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</si>
  <si>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</si>
  <si>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</si>
  <si>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</si>
  <si>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</si>
  <si>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</si>
  <si>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</si>
  <si>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</si>
  <si>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</si>
  <si>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</si>
  <si>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</si>
  <si>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</si>
  <si>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表六  2022年柳城县一般公共预算税收返还和转移支付决算表</t>
  </si>
  <si>
    <t>一、上解上级支出</t>
  </si>
  <si>
    <t>二、债务还本支出</t>
  </si>
  <si>
    <t>三、债务转贷支出</t>
  </si>
  <si>
    <t>四、安排预算稳定调节基金</t>
  </si>
  <si>
    <t>五、年终结转结余</t>
  </si>
  <si>
    <t>表七  2022年柳城县一般公共预算转移支付支出分项目决算表</t>
  </si>
  <si>
    <t>同比增减%</t>
  </si>
  <si>
    <t>合计</t>
  </si>
  <si>
    <t xml:space="preserve">    返还性支出</t>
  </si>
  <si>
    <t xml:space="preserve">        所得税基数返还支出</t>
  </si>
  <si>
    <t xml:space="preserve">        成品油税费改革税收返还支出</t>
  </si>
  <si>
    <t xml:space="preserve">        增值税税收返还支出</t>
  </si>
  <si>
    <t xml:space="preserve">        消费税税收返还支出</t>
  </si>
  <si>
    <t xml:space="preserve">        增值税“五五分享”税收返还支出</t>
  </si>
  <si>
    <t xml:space="preserve">        其他返还性支出</t>
  </si>
  <si>
    <t xml:space="preserve">    一般性转移支付</t>
  </si>
  <si>
    <t xml:space="preserve">        体制补助支出</t>
  </si>
  <si>
    <t xml:space="preserve">        均衡性转移支付支出</t>
  </si>
  <si>
    <t xml:space="preserve">        县级基本财力保障机制奖补资金支出</t>
  </si>
  <si>
    <t xml:space="preserve">        结算补助支出</t>
  </si>
  <si>
    <t xml:space="preserve">        资源枯竭型城市转移支付补助支出</t>
  </si>
  <si>
    <t xml:space="preserve">        产粮(油)大县奖励资金支出</t>
  </si>
  <si>
    <t xml:space="preserve">        重点生态功能区转移支付支出</t>
  </si>
  <si>
    <t xml:space="preserve">        固定数额补助支出</t>
  </si>
  <si>
    <t xml:space="preserve">        革命老区转移支付支出</t>
  </si>
  <si>
    <t xml:space="preserve">        民族地区转移支付支出</t>
  </si>
  <si>
    <t xml:space="preserve">        边境地区转移支付支出</t>
  </si>
  <si>
    <t xml:space="preserve">        贫困地区转移支付支出</t>
  </si>
  <si>
    <t xml:space="preserve">        一般公共服务共同财政事权转移支付支出  </t>
  </si>
  <si>
    <t xml:space="preserve">        外交共同财政事权转移支付支出 </t>
  </si>
  <si>
    <t xml:space="preserve">        国防共同财政事权转移支付支出 </t>
  </si>
  <si>
    <t xml:space="preserve">        公共安全共同财政事权转移支付支出 </t>
  </si>
  <si>
    <t xml:space="preserve">        教育共同财政事权转移支付支出 </t>
  </si>
  <si>
    <t xml:space="preserve">        科学技术共同财政事权转移支付支出  </t>
  </si>
  <si>
    <t xml:space="preserve">        文化旅游体育与传媒共同财政事权转移支付支出  </t>
  </si>
  <si>
    <t xml:space="preserve">        社会保障和就业共同财政事权转移支付支出 </t>
  </si>
  <si>
    <t xml:space="preserve">        医疗卫生共同财政事权转移支付支出  </t>
  </si>
  <si>
    <t xml:space="preserve">        节能环保共同财政事权转移支付支出</t>
  </si>
  <si>
    <t xml:space="preserve">        城乡社区共同财政事权转移支付支出</t>
  </si>
  <si>
    <t xml:space="preserve">        农林水共同财政事权转移支付支出</t>
  </si>
  <si>
    <t xml:space="preserve">        交通运输共同财政事权转移支付支出 </t>
  </si>
  <si>
    <t xml:space="preserve">        资源勘探信息等共同财政事权转移支付支出 </t>
  </si>
  <si>
    <t xml:space="preserve">        商业服务业等共同财政事权转移支付支出</t>
  </si>
  <si>
    <t xml:space="preserve">        金融共同财政事权转移支付支出 </t>
  </si>
  <si>
    <t xml:space="preserve">        自然资源海洋气象等共同财政事权转移支付支出  </t>
  </si>
  <si>
    <t xml:space="preserve">        住房保障共同财政事权转移支付支出</t>
  </si>
  <si>
    <t xml:space="preserve">        粮油物资储备共同财政事权转移支付支出</t>
  </si>
  <si>
    <t xml:space="preserve">        灾害防治及应急管理共同财政事权转移支付支出  </t>
  </si>
  <si>
    <t xml:space="preserve">        其他共同财政事权转移支付支出 </t>
  </si>
  <si>
    <t xml:space="preserve">        增值税留抵退税转移支付支出</t>
  </si>
  <si>
    <t xml:space="preserve">        其他退税减税降费转移支付支出</t>
  </si>
  <si>
    <t xml:space="preserve">        补充县区财力转移支付支出</t>
  </si>
  <si>
    <t xml:space="preserve">        其他一般性转移支付支出</t>
  </si>
  <si>
    <t xml:space="preserve">    专项转移支付</t>
  </si>
  <si>
    <t xml:space="preserve">        一般公共服务</t>
  </si>
  <si>
    <t xml:space="preserve">        外交</t>
  </si>
  <si>
    <t xml:space="preserve">        国防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</si>
  <si>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</si>
  <si>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</si>
  <si>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</si>
  <si>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</si>
  <si>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</si>
  <si>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</si>
  <si>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</si>
  <si>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</si>
  <si>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</si>
  <si>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</si>
  <si>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</si>
  <si>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</si>
  <si>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</si>
  <si>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</si>
  <si>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</si>
  <si>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粮油物资储备</t>
  </si>
  <si>
    <t xml:space="preserve">        灾害防治及应急管理</t>
  </si>
  <si>
    <t xml:space="preserve">        其他支出</t>
  </si>
  <si>
    <t xml:space="preserve">上解上级支出                         </t>
  </si>
  <si>
    <t xml:space="preserve">债务还本支出  </t>
  </si>
  <si>
    <t>调出资金</t>
  </si>
  <si>
    <t>债券转贷支出</t>
  </si>
  <si>
    <t xml:space="preserve">年终滚存结余 </t>
  </si>
  <si>
    <t xml:space="preserve">    减:结转下年的支出    </t>
  </si>
  <si>
    <t xml:space="preserve">    净结余</t>
  </si>
  <si>
    <t>说明：基于财政管理模式，县级财政已是财政体系最末级，不存在补助下级财政的一般公共预算转移支付支出。</t>
  </si>
  <si>
    <t>表八  2022年柳城县一般公共预算转移支付支出分地区决算表</t>
  </si>
  <si>
    <t>柳城县</t>
  </si>
  <si>
    <t>表九  2022年柳城县政府一般债务限额和余额情况决算表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</si>
  <si>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</si>
  <si>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</si>
  <si>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</si>
  <si>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</si>
  <si>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</si>
  <si>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</si>
  <si>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>一般债务</t>
  </si>
  <si>
    <t>表十     2022年柳城县政府性基金预算收支决算总表</t>
  </si>
  <si>
    <t>2022年
调整预算数</t>
  </si>
  <si>
    <t>完成年度预算（%）</t>
  </si>
  <si>
    <t>一、港口建设费收入</t>
  </si>
  <si>
    <t>一、文化旅游体育与传媒支出</t>
  </si>
  <si>
    <t>二、国有土地收益基金收入</t>
  </si>
  <si>
    <t xml:space="preserve">    国家电影事业发展专项资金安排的支出</t>
  </si>
  <si>
    <t>三、农业土地开发资金收入</t>
  </si>
  <si>
    <t xml:space="preserve">      资助国产影片放映</t>
  </si>
  <si>
    <t>四、国有土地使用权出让收入</t>
  </si>
  <si>
    <t xml:space="preserve">      资助影院建设</t>
  </si>
  <si>
    <t xml:space="preserve">    土地出让价款收入</t>
  </si>
  <si>
    <t xml:space="preserve">      其他国家电影事业发展专项资金支出</t>
  </si>
  <si>
    <t xml:space="preserve">    补缴的土地价款</t>
  </si>
  <si>
    <t xml:space="preserve">    旅游发展基金支出</t>
  </si>
  <si>
    <t xml:space="preserve">    划拨土地收入</t>
  </si>
  <si>
    <t xml:space="preserve">      地方旅游开发项目补助</t>
  </si>
  <si>
    <t xml:space="preserve">    缴纳新增建设用地土地有偿使用费</t>
  </si>
  <si>
    <t>二、社会保障和就业支出</t>
  </si>
  <si>
    <t xml:space="preserve">    其他土地出让收入</t>
  </si>
  <si>
    <t xml:space="preserve">    大中型水库移民后期扶持基金支出</t>
  </si>
  <si>
    <t>五、城市基础设施配套费收入</t>
  </si>
  <si>
    <t xml:space="preserve">      移民补助</t>
  </si>
  <si>
    <t>六、污水处理费收入</t>
  </si>
  <si>
    <t xml:space="preserve">      基础设施建设和经济发展</t>
  </si>
  <si>
    <t>七、其他政府性基金收入</t>
  </si>
  <si>
    <t xml:space="preserve">    小型水库移民扶助基金安排的支出</t>
  </si>
  <si>
    <t>八、专项债务对应项目专项收入</t>
  </si>
  <si>
    <t xml:space="preserve">   国有土地使用权出让金专项债务对应项目专项收入  </t>
  </si>
  <si>
    <t xml:space="preserve">   其他政府性基金专项债务对应项目专项收入</t>
  </si>
  <si>
    <t xml:space="preserve">      小型水库移民扶持基金及对应专项债务收入安排支出</t>
  </si>
  <si>
    <t>三、城乡社区支出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</si>
  <si>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</si>
  <si>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</si>
  <si>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</si>
  <si>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</si>
  <si>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</si>
  <si>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</si>
  <si>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</si>
  <si>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</si>
  <si>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</si>
  <si>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</si>
  <si>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</si>
  <si>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</si>
  <si>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</si>
  <si>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</si>
  <si>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</si>
  <si>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其他污水处理费安排的支出</t>
  </si>
  <si>
    <t xml:space="preserve">    棚户区改造专项债券收入安排的支出  </t>
  </si>
  <si>
    <t xml:space="preserve">      征地和拆迁补偿支出  </t>
  </si>
  <si>
    <t>四、农林水支出</t>
  </si>
  <si>
    <t xml:space="preserve">    大中型水库库区基金安排的支出</t>
  </si>
  <si>
    <t xml:space="preserve">    国家重大水利工程建设基金对应专项债务收入安排的支出  </t>
  </si>
  <si>
    <t xml:space="preserve">      地方重大水利工程建设</t>
  </si>
  <si>
    <t>五、其他支出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</si>
  <si>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</si>
  <si>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</si>
  <si>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</si>
  <si>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</si>
  <si>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</si>
  <si>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</si>
  <si>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</si>
  <si>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用于巩固脱贫衔接乡村振兴的彩票公益金支出</t>
  </si>
  <si>
    <t xml:space="preserve">      用于城乡医疗救助的彩票公益金支出</t>
  </si>
  <si>
    <t xml:space="preserve">      用于其他社会公益事业的彩票公益金支出</t>
  </si>
  <si>
    <t>六、债务付息支出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</si>
  <si>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</si>
  <si>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</si>
  <si>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</si>
  <si>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</si>
  <si>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</si>
  <si>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七、债务发行费用支出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</si>
  <si>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</si>
  <si>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</si>
  <si>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土地储备专项债券发行费用支出</t>
  </si>
  <si>
    <t xml:space="preserve">      棚户区改造专项债券发行费用支出</t>
  </si>
  <si>
    <t xml:space="preserve">      其他地方自行试点项目收益专项债券发行费用支出</t>
  </si>
  <si>
    <t>八、抗疫特别国债安排的支出</t>
  </si>
  <si>
    <t>十、上年结转专款支出</t>
  </si>
  <si>
    <t>政府性基金预算收入合计</t>
  </si>
  <si>
    <t>政府性基金预算支出合计</t>
  </si>
  <si>
    <t xml:space="preserve">    上级补助收入</t>
  </si>
  <si>
    <t xml:space="preserve">    补助下级支出</t>
  </si>
  <si>
    <t xml:space="preserve">    下级上解收入</t>
  </si>
  <si>
    <t xml:space="preserve">    上解上级支出</t>
  </si>
  <si>
    <t xml:space="preserve">    上年结余收入</t>
  </si>
  <si>
    <t xml:space="preserve">    专项债务还本支出</t>
  </si>
  <si>
    <t xml:space="preserve">    专项债务转贷收入</t>
  </si>
  <si>
    <t xml:space="preserve">    专项债务转贷支出</t>
  </si>
  <si>
    <t xml:space="preserve">    调出资金</t>
  </si>
  <si>
    <t xml:space="preserve">    年终结余</t>
  </si>
  <si>
    <t>收入总计</t>
  </si>
  <si>
    <t>支出总计</t>
  </si>
  <si>
    <t>其中：当年政府性基金收入总计</t>
  </si>
  <si>
    <t>其中：当年政府性基金支出总计</t>
  </si>
  <si>
    <t>表十一     2022年柳城县政府性基金预算收入决算表</t>
  </si>
  <si>
    <t>表十二    2022年柳城县政府性基金预算支出决算表</t>
  </si>
  <si>
    <t xml:space="preserve">      国有土地使用权出让相关支出</t>
  </si>
  <si>
    <t xml:space="preserve">      政府性基金预算调出资金</t>
  </si>
  <si>
    <t xml:space="preserve">      政府性基金预算年终结余</t>
  </si>
  <si>
    <t>表十三    2022年柳城县政府性基金预算本级支出决算表</t>
  </si>
  <si>
    <t>表十四    2022年柳城县政府性基金转移支付决算表（分项目）</t>
  </si>
  <si>
    <t xml:space="preserve">        国有土地使用权出让相关支出</t>
  </si>
  <si>
    <t xml:space="preserve">        政府性基金预算调出资金</t>
  </si>
  <si>
    <t xml:space="preserve">        政府性基金预算年终结余</t>
  </si>
  <si>
    <t>说明：基于财政管理模式，县级财政已是财政体系最末级，不存在补助下级财政的政府性基金转移支付支出。</t>
  </si>
  <si>
    <t>表十五    2022年柳城县政府性基金转移支付决算表（分地区）</t>
  </si>
  <si>
    <t>表十六    2022年柳城县政府专项债务限额和余额情况决算表</t>
  </si>
  <si>
    <t>专项债务</t>
  </si>
  <si>
    <t>表十七    2022年柳城县国有资本经营预算收入决算表</t>
  </si>
  <si>
    <t>一、利润收入</t>
  </si>
  <si>
    <t xml:space="preserve">   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</si>
  <si>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</si>
  <si>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</si>
  <si>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</si>
  <si>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</si>
  <si>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</si>
  <si>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上年结余收入</t>
  </si>
  <si>
    <t>其中：当年国有资本经营收入总计</t>
  </si>
  <si>
    <t>表十八    2022年柳城县国有资本经营预算支出决算表</t>
  </si>
  <si>
    <t>一、解决历史遗留问题及改革成本支出</t>
  </si>
  <si>
    <t xml:space="preserve">    “三供一业”移交补助支出</t>
  </si>
  <si>
    <t xml:space="preserve">    国有企业办职教幼教补助支出</t>
  </si>
  <si>
    <t xml:space="preserve">    国有企业退休人员社会化管理补助支出</t>
  </si>
  <si>
    <t xml:space="preserve">    国有企业改革成本支出</t>
  </si>
  <si>
    <t xml:space="preserve">    其他解决历史遗留问题及改革成本支出</t>
  </si>
  <si>
    <t>二、国有企业资本金注入</t>
  </si>
  <si>
    <t xml:space="preserve">    其他国有企业资本金注入</t>
  </si>
  <si>
    <t>三、其他国有资本经营预算支出</t>
  </si>
  <si>
    <t xml:space="preserve">    其他国有资本经营预算支出(项)</t>
  </si>
  <si>
    <t>四、上年结转专款支出</t>
  </si>
  <si>
    <t>本年支出合计</t>
  </si>
  <si>
    <t xml:space="preserve">    国有资本经营预算调出资金</t>
  </si>
  <si>
    <t>其中：当年国有资本经营支出总计</t>
  </si>
  <si>
    <t>表十九    2022年柳城县国有资本经营预算本级支出决算表</t>
  </si>
  <si>
    <t xml:space="preserve">    国有资本经营预算年终结余</t>
  </si>
  <si>
    <t>表二十    2022年柳城县国有资本经营预算转移支付决算表</t>
  </si>
  <si>
    <t>说明：基于财政管理模式，县级财政已是财政体系最末级，不存在补助下级财政的国有资本经营转移支付支出。</t>
  </si>
  <si>
    <t>表二十一    2022年柳城县社会保险基金预算收入决算表</t>
  </si>
  <si>
    <t>项  目</t>
  </si>
  <si>
    <t>一、机关事业单位基本养老保险基金收入</t>
  </si>
  <si>
    <t xml:space="preserve">        社会保险费收入</t>
  </si>
  <si>
    <t xml:space="preserve">      财政补贴收入</t>
  </si>
  <si>
    <t xml:space="preserve">      利息收入</t>
  </si>
  <si>
    <t xml:space="preserve">      转移收入</t>
  </si>
  <si>
    <t xml:space="preserve">      其他收入</t>
  </si>
  <si>
    <t>二、城乡居民基本养老保险基金收入</t>
  </si>
  <si>
    <t xml:space="preserve">      委托投资收益</t>
  </si>
  <si>
    <t>本年社会保险基金收入合计</t>
  </si>
  <si>
    <t xml:space="preserve">    城乡居民基本养老保险基金上年结余</t>
  </si>
  <si>
    <t xml:space="preserve">    机关事业单位基本养老保险基金上年结余</t>
  </si>
  <si>
    <t>表二十二    2022年柳城县社会保险基金预算支出决算表</t>
  </si>
  <si>
    <t>一、机关事业单位基本养老保险基金支出</t>
  </si>
  <si>
    <t xml:space="preserve">       社会保险待遇支出</t>
  </si>
  <si>
    <t xml:space="preserve">        转移支出</t>
  </si>
  <si>
    <t>二、城乡居民基本养老保险基金支出</t>
  </si>
  <si>
    <t xml:space="preserve">       社会保险待遇支出（含大病保险）</t>
  </si>
  <si>
    <t>本年社会保险基金支出合计</t>
  </si>
  <si>
    <t>年末结余</t>
  </si>
  <si>
    <t xml:space="preserve">     机关事业单位基本养老保险基金年末结余</t>
  </si>
  <si>
    <t xml:space="preserve">     城乡居民基本养老保险基金年末结余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</si>
</sst>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 * #,##0.0_ ;_ * \-#,##0.0_ ;_ * &quot;-&quot;??_ ;_ @_ "/>
    <numFmt numFmtId="43" formatCode="_ * #,##0.00_ ;_ * \-#,##0.00_ ;_ * &quot;-&quot;??_ ;_ @_ "/>
    <numFmt numFmtId="178" formatCode="#,##0.0_ "/>
    <numFmt numFmtId="179" formatCode="0.0_);[Red]\(0.0\)"/>
    <numFmt numFmtId="180" formatCode="_ * #,##0_ ;_ * \-#,##0_ ;_ * &quot;-&quot;??_ ;_ @_ "/>
    <numFmt numFmtId="181" formatCode="#,##0.00_ "/>
    <numFmt numFmtId="182" formatCode="#,##0_);[Red]\(#,##0\)"/>
    <numFmt numFmtId="183" formatCode="0.00_ "/>
  </numFmts>
  <fonts count="5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9"/>
      <name val="宋体"/>
      <charset val="134"/>
    </font>
    <font>
      <b/>
      <sz val="22"/>
      <name val="宋体"/>
      <charset val="134"/>
    </font>
    <font>
      <sz val="8"/>
      <color indexed="8"/>
      <name val="宋体"/>
      <charset val="134"/>
    </font>
    <font>
      <b/>
      <sz val="20"/>
      <color indexed="8"/>
      <name val="宋体"/>
      <charset val="134"/>
    </font>
    <font>
      <b/>
      <sz val="26"/>
      <name val="宋体"/>
      <charset val="134"/>
    </font>
    <font>
      <sz val="18"/>
      <name val="仿宋_GB2312"/>
      <charset val="134"/>
    </font>
    <font>
      <sz val="18"/>
      <name val="宋体"/>
      <charset val="134"/>
    </font>
    <font>
      <u/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62"/>
      <name val="宋体"/>
      <charset val="134"/>
    </font>
    <font>
      <sz val="10"/>
      <name val="Arial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2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7" fillId="0" borderId="0"/>
    <xf numFmtId="0" fontId="29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38" fillId="0" borderId="10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/>
    <xf numFmtId="0" fontId="36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33" fillId="12" borderId="6" applyNumberFormat="0" applyAlignment="0" applyProtection="0">
      <alignment vertical="center"/>
    </xf>
    <xf numFmtId="0" fontId="1" fillId="0" borderId="0">
      <alignment vertical="center"/>
    </xf>
    <xf numFmtId="0" fontId="44" fillId="16" borderId="1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47" fillId="0" borderId="0"/>
    <xf numFmtId="0" fontId="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44" applyFill="1" applyBorder="1" applyAlignment="1">
      <alignment vertical="center"/>
    </xf>
    <xf numFmtId="0" fontId="2" fillId="0" borderId="0" xfId="44" applyFont="1" applyFill="1" applyBorder="1" applyAlignment="1">
      <alignment vertical="center"/>
    </xf>
    <xf numFmtId="0" fontId="3" fillId="0" borderId="0" xfId="44" applyFont="1" applyFill="1" applyBorder="1" applyAlignment="1">
      <alignment vertical="center"/>
    </xf>
    <xf numFmtId="176" fontId="1" fillId="0" borderId="0" xfId="44" applyNumberFormat="1" applyFill="1" applyBorder="1" applyAlignment="1">
      <alignment vertical="center"/>
    </xf>
    <xf numFmtId="0" fontId="4" fillId="0" borderId="0" xfId="44" applyFont="1" applyFill="1" applyBorder="1" applyAlignment="1">
      <alignment horizontal="center" vertical="center"/>
    </xf>
    <xf numFmtId="176" fontId="2" fillId="0" borderId="0" xfId="44" applyNumberFormat="1" applyFont="1" applyFill="1" applyBorder="1" applyAlignment="1">
      <alignment vertical="center"/>
    </xf>
    <xf numFmtId="176" fontId="2" fillId="0" borderId="0" xfId="44" applyNumberFormat="1" applyFont="1" applyFill="1" applyBorder="1" applyAlignment="1">
      <alignment horizontal="right" vertical="center"/>
    </xf>
    <xf numFmtId="0" fontId="5" fillId="0" borderId="1" xfId="44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177" fontId="6" fillId="0" borderId="1" xfId="8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justify" vertical="center" wrapText="1"/>
    </xf>
    <xf numFmtId="176" fontId="5" fillId="0" borderId="1" xfId="44" applyNumberFormat="1" applyFont="1" applyFill="1" applyBorder="1" applyAlignment="1">
      <alignment horizontal="right" vertical="center"/>
    </xf>
    <xf numFmtId="177" fontId="6" fillId="0" borderId="1" xfId="8" applyNumberFormat="1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8" fillId="0" borderId="1" xfId="8" applyNumberFormat="1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vertical="center"/>
    </xf>
    <xf numFmtId="176" fontId="2" fillId="0" borderId="1" xfId="44" applyNumberFormat="1" applyFont="1" applyFill="1" applyBorder="1" applyAlignment="1">
      <alignment horizontal="right" vertical="center"/>
    </xf>
    <xf numFmtId="0" fontId="2" fillId="0" borderId="1" xfId="44" applyFont="1" applyFill="1" applyBorder="1" applyAlignment="1">
      <alignment horizontal="left" vertical="center" wrapText="1"/>
    </xf>
    <xf numFmtId="176" fontId="2" fillId="0" borderId="1" xfId="44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0" xfId="44" applyFont="1" applyFill="1" applyBorder="1" applyAlignment="1">
      <alignment vertical="center"/>
    </xf>
    <xf numFmtId="0" fontId="10" fillId="0" borderId="0" xfId="44" applyFont="1" applyFill="1" applyBorder="1" applyAlignment="1">
      <alignment vertical="center"/>
    </xf>
    <xf numFmtId="0" fontId="8" fillId="0" borderId="1" xfId="21" applyFont="1" applyFill="1" applyBorder="1" applyAlignment="1">
      <alignment horizontal="justify" vertical="center" wrapText="1"/>
    </xf>
    <xf numFmtId="176" fontId="7" fillId="0" borderId="1" xfId="0" applyNumberFormat="1" applyFont="1" applyFill="1" applyBorder="1" applyAlignment="1">
      <alignment vertical="center"/>
    </xf>
    <xf numFmtId="0" fontId="8" fillId="0" borderId="1" xfId="21" applyFont="1" applyFill="1" applyBorder="1" applyAlignment="1">
      <alignment horizontal="left" vertical="center" wrapText="1" indent="1"/>
    </xf>
    <xf numFmtId="176" fontId="8" fillId="0" borderId="1" xfId="71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/>
    <xf numFmtId="3" fontId="1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1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41" fontId="6" fillId="0" borderId="1" xfId="0" applyNumberFormat="1" applyFont="1" applyFill="1" applyBorder="1" applyAlignment="1">
      <alignment horizontal="left" vertical="center" wrapText="1"/>
    </xf>
    <xf numFmtId="176" fontId="2" fillId="0" borderId="1" xfId="69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6" fontId="5" fillId="0" borderId="0" xfId="0" applyNumberFormat="1" applyFont="1" applyFill="1" applyAlignment="1"/>
    <xf numFmtId="3" fontId="5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0" borderId="0" xfId="63" applyFont="1" applyFill="1" applyAlignment="1">
      <alignment horizontal="center" vertical="center"/>
    </xf>
    <xf numFmtId="0" fontId="15" fillId="0" borderId="0" xfId="63" applyFont="1" applyFill="1" applyAlignment="1"/>
    <xf numFmtId="179" fontId="15" fillId="0" borderId="0" xfId="63" applyNumberFormat="1" applyFont="1" applyFill="1" applyAlignment="1">
      <alignment horizontal="right" vertical="center"/>
    </xf>
    <xf numFmtId="0" fontId="16" fillId="0" borderId="1" xfId="63" applyFont="1" applyFill="1" applyBorder="1" applyAlignment="1">
      <alignment horizontal="center" vertical="center"/>
    </xf>
    <xf numFmtId="179" fontId="16" fillId="0" borderId="1" xfId="63" applyNumberFormat="1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/>
    </xf>
    <xf numFmtId="3" fontId="15" fillId="0" borderId="1" xfId="63" applyNumberFormat="1" applyFont="1" applyFill="1" applyBorder="1" applyAlignment="1">
      <alignment horizontal="center" vertical="center"/>
    </xf>
    <xf numFmtId="10" fontId="15" fillId="0" borderId="1" xfId="6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38" fontId="5" fillId="0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38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80" fontId="8" fillId="0" borderId="1" xfId="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38" fontId="5" fillId="0" borderId="1" xfId="0" applyNumberFormat="1" applyFont="1" applyFill="1" applyBorder="1" applyAlignment="1" applyProtection="1">
      <alignment horizontal="center" vertical="center"/>
      <protection locked="0"/>
    </xf>
    <xf numFmtId="38" fontId="2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1" xfId="61" applyNumberFormat="1" applyFont="1" applyFill="1" applyBorder="1" applyAlignment="1" applyProtection="1">
      <alignment vertical="center" wrapText="1"/>
    </xf>
    <xf numFmtId="41" fontId="2" fillId="0" borderId="1" xfId="8" applyNumberFormat="1" applyFont="1" applyFill="1" applyBorder="1" applyAlignment="1" applyProtection="1">
      <alignment vertical="center" wrapText="1"/>
    </xf>
    <xf numFmtId="3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8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79" applyFill="1"/>
    <xf numFmtId="0" fontId="18" fillId="0" borderId="0" xfId="79" applyNumberFormat="1" applyFont="1" applyFill="1" applyAlignment="1" applyProtection="1">
      <alignment horizontal="center" vertical="center"/>
    </xf>
    <xf numFmtId="0" fontId="1" fillId="0" borderId="3" xfId="79" applyFill="1" applyBorder="1" applyAlignment="1"/>
    <xf numFmtId="0" fontId="1" fillId="0" borderId="3" xfId="79" applyFill="1" applyBorder="1" applyAlignment="1">
      <alignment horizontal="right"/>
    </xf>
    <xf numFmtId="0" fontId="9" fillId="0" borderId="1" xfId="79" applyFont="1" applyFill="1" applyBorder="1" applyAlignment="1">
      <alignment horizontal="center" vertical="center"/>
    </xf>
    <xf numFmtId="3" fontId="9" fillId="0" borderId="1" xfId="75" applyNumberFormat="1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/>
    </xf>
    <xf numFmtId="176" fontId="5" fillId="0" borderId="1" xfId="79" applyNumberFormat="1" applyFont="1" applyFill="1" applyBorder="1" applyAlignment="1">
      <alignment horizontal="right" vertical="center"/>
    </xf>
    <xf numFmtId="176" fontId="1" fillId="0" borderId="0" xfId="79" applyNumberFormat="1" applyFill="1"/>
    <xf numFmtId="0" fontId="5" fillId="0" borderId="1" xfId="79" applyFont="1" applyFill="1" applyBorder="1" applyAlignment="1">
      <alignment horizontal="left" vertical="center"/>
    </xf>
    <xf numFmtId="0" fontId="2" fillId="0" borderId="1" xfId="79" applyFont="1" applyFill="1" applyBorder="1" applyAlignment="1">
      <alignment horizontal="right"/>
    </xf>
    <xf numFmtId="0" fontId="2" fillId="0" borderId="1" xfId="79" applyFont="1" applyFill="1" applyBorder="1" applyAlignment="1">
      <alignment horizontal="left" vertical="center"/>
    </xf>
    <xf numFmtId="0" fontId="2" fillId="0" borderId="1" xfId="75" applyNumberFormat="1" applyFont="1" applyFill="1" applyBorder="1" applyAlignment="1" applyProtection="1">
      <alignment vertical="center"/>
    </xf>
    <xf numFmtId="181" fontId="2" fillId="0" borderId="1" xfId="74" applyNumberFormat="1" applyFont="1" applyFill="1" applyBorder="1" applyAlignment="1">
      <alignment vertical="center"/>
    </xf>
    <xf numFmtId="0" fontId="8" fillId="0" borderId="1" xfId="25" applyFont="1" applyFill="1" applyBorder="1" applyAlignment="1">
      <alignment horizontal="left" vertical="center"/>
    </xf>
    <xf numFmtId="0" fontId="8" fillId="0" borderId="1" xfId="25" applyFont="1" applyFill="1" applyBorder="1" applyAlignment="1">
      <alignment horizontal="left" vertical="center" wrapText="1"/>
    </xf>
    <xf numFmtId="0" fontId="2" fillId="0" borderId="1" xfId="75" applyFont="1" applyFill="1" applyBorder="1" applyAlignment="1">
      <alignment vertical="center"/>
    </xf>
    <xf numFmtId="0" fontId="8" fillId="0" borderId="1" xfId="78" applyFont="1" applyFill="1" applyBorder="1" applyAlignment="1">
      <alignment horizontal="left" vertical="center"/>
    </xf>
    <xf numFmtId="0" fontId="8" fillId="0" borderId="1" xfId="77" applyFont="1" applyFill="1" applyBorder="1" applyAlignment="1">
      <alignment horizontal="left" vertical="center"/>
    </xf>
    <xf numFmtId="3" fontId="5" fillId="0" borderId="1" xfId="75" applyNumberFormat="1" applyFont="1" applyFill="1" applyBorder="1" applyAlignment="1">
      <alignment vertical="center"/>
    </xf>
    <xf numFmtId="176" fontId="5" fillId="0" borderId="1" xfId="75" applyNumberFormat="1" applyFont="1" applyFill="1" applyBorder="1" applyAlignment="1">
      <alignment horizontal="right" vertical="center"/>
    </xf>
    <xf numFmtId="3" fontId="2" fillId="0" borderId="1" xfId="75" applyNumberFormat="1" applyFont="1" applyFill="1" applyBorder="1" applyAlignment="1">
      <alignment vertical="center"/>
    </xf>
    <xf numFmtId="176" fontId="2" fillId="0" borderId="1" xfId="75" applyNumberFormat="1" applyFont="1" applyFill="1" applyBorder="1" applyAlignment="1">
      <alignment vertical="center"/>
    </xf>
    <xf numFmtId="176" fontId="5" fillId="0" borderId="1" xfId="75" applyNumberFormat="1" applyFont="1" applyFill="1" applyBorder="1" applyAlignment="1">
      <alignment vertical="center"/>
    </xf>
    <xf numFmtId="0" fontId="1" fillId="0" borderId="0" xfId="79" applyFont="1" applyFill="1"/>
    <xf numFmtId="181" fontId="5" fillId="0" borderId="1" xfId="79" applyNumberFormat="1" applyFont="1" applyFill="1" applyBorder="1" applyAlignment="1">
      <alignment horizontal="right"/>
    </xf>
    <xf numFmtId="4" fontId="5" fillId="0" borderId="1" xfId="75" applyNumberFormat="1" applyFont="1" applyFill="1" applyBorder="1" applyAlignment="1">
      <alignment horizontal="right" vertical="center"/>
    </xf>
    <xf numFmtId="4" fontId="2" fillId="0" borderId="1" xfId="75" applyNumberFormat="1" applyFont="1" applyFill="1" applyBorder="1" applyAlignment="1">
      <alignment horizontal="right" vertical="center"/>
    </xf>
    <xf numFmtId="4" fontId="2" fillId="0" borderId="1" xfId="75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1" fontId="8" fillId="0" borderId="0" xfId="0" applyNumberFormat="1" applyFont="1" applyFill="1" applyAlignment="1">
      <alignment horizontal="center" vertical="center"/>
    </xf>
    <xf numFmtId="177" fontId="8" fillId="0" borderId="0" xfId="8" applyNumberFormat="1" applyFont="1" applyFill="1" applyAlignment="1">
      <alignment horizontal="center" vertical="center"/>
    </xf>
    <xf numFmtId="177" fontId="0" fillId="0" borderId="0" xfId="8" applyNumberFormat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8" fillId="0" borderId="0" xfId="8" applyNumberFormat="1" applyFont="1" applyFill="1" applyAlignment="1">
      <alignment horizontal="right" vertical="center"/>
    </xf>
    <xf numFmtId="177" fontId="0" fillId="0" borderId="0" xfId="8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177" fontId="17" fillId="0" borderId="1" xfId="8" applyNumberFormat="1" applyFont="1" applyFill="1" applyBorder="1" applyAlignment="1">
      <alignment horizontal="center" vertical="center"/>
    </xf>
    <xf numFmtId="180" fontId="17" fillId="0" borderId="1" xfId="8" applyNumberFormat="1" applyFont="1" applyFill="1" applyBorder="1" applyAlignment="1">
      <alignment horizontal="center" vertical="center"/>
    </xf>
    <xf numFmtId="177" fontId="8" fillId="0" borderId="0" xfId="8" applyNumberFormat="1" applyFont="1" applyFill="1" applyBorder="1" applyAlignment="1">
      <alignment horizontal="right" vertical="center"/>
    </xf>
    <xf numFmtId="0" fontId="19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177" fontId="8" fillId="0" borderId="1" xfId="8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2" fillId="0" borderId="1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82" fontId="2" fillId="0" borderId="5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177" fontId="23" fillId="0" borderId="1" xfId="8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wrapText="1"/>
    </xf>
    <xf numFmtId="176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41" fontId="2" fillId="0" borderId="1" xfId="73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3" fontId="8" fillId="0" borderId="0" xfId="0" applyNumberFormat="1" applyFont="1" applyFill="1">
      <alignment vertical="center"/>
    </xf>
    <xf numFmtId="183" fontId="8" fillId="0" borderId="1" xfId="8" applyNumberFormat="1" applyFont="1" applyFill="1" applyBorder="1" applyAlignment="1">
      <alignment horizontal="center" vertical="center"/>
    </xf>
    <xf numFmtId="0" fontId="1" fillId="0" borderId="0" xfId="75" applyFill="1" applyBorder="1" applyAlignment="1">
      <alignment vertical="center"/>
    </xf>
    <xf numFmtId="0" fontId="25" fillId="0" borderId="0" xfId="75" applyFont="1" applyFill="1" applyBorder="1" applyAlignment="1">
      <alignment horizontal="center" vertical="center"/>
    </xf>
    <xf numFmtId="0" fontId="26" fillId="0" borderId="0" xfId="75" applyFont="1" applyFill="1" applyBorder="1" applyAlignment="1"/>
    <xf numFmtId="0" fontId="27" fillId="0" borderId="0" xfId="75" applyFont="1" applyFill="1" applyBorder="1" applyAlignment="1"/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千位分隔 15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全区社保 2 2" xfId="21"/>
    <cellStyle name="标题 1" xfId="22" builtinId="16"/>
    <cellStyle name="标题 2" xfId="23" builtinId="17"/>
    <cellStyle name="60% - 强调文字颜色 1" xfId="24" builtinId="32"/>
    <cellStyle name="常规 2 10_转移（补助下级）" xfId="25"/>
    <cellStyle name="标题 3" xfId="26" builtinId="18"/>
    <cellStyle name="60% - 强调文字颜色 4" xfId="27" builtinId="44"/>
    <cellStyle name="输出" xfId="28" builtinId="21"/>
    <cellStyle name="计算" xfId="29" builtinId="22"/>
    <cellStyle name="常规_附表2：2015年基金预算调整表(初稿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5 2 10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_2015年自治区本级社会保险基金预算收支决算表（6.8）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55" xfId="50"/>
    <cellStyle name="强调文字颜色 5" xfId="51" builtinId="45"/>
    <cellStyle name="40% - 强调文字颜色 5" xfId="52" builtinId="47"/>
    <cellStyle name="60% - 强调文字颜色 5" xfId="53" builtinId="48"/>
    <cellStyle name="常规 48 2" xfId="54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_Sheet2_本级支" xfId="59"/>
    <cellStyle name="常规 28" xfId="60"/>
    <cellStyle name="常规_Sheet1" xfId="61"/>
    <cellStyle name="常规_Sheet1_1 2 2" xfId="62"/>
    <cellStyle name="常规 2" xfId="63"/>
    <cellStyle name="千位分隔 2" xfId="64"/>
    <cellStyle name="千位分隔 3" xfId="65"/>
    <cellStyle name="千位分隔 2 2" xfId="66"/>
    <cellStyle name="常规 10" xfId="67"/>
    <cellStyle name="常规_Sheet1 2" xfId="68"/>
    <cellStyle name="常规_2013年国有资本经营预算草案0107" xfId="69"/>
    <cellStyle name="常规 9" xfId="70"/>
    <cellStyle name="Normal" xfId="71"/>
    <cellStyle name="样式 1" xfId="72"/>
    <cellStyle name="千位分隔 2 2 2" xfId="73"/>
    <cellStyle name="常规_广西壮族自治区全区与自治区本级2012年预算执行情况和2013年预算（草案）（最终）" xfId="74"/>
    <cellStyle name="常规 10 10" xfId="75"/>
    <cellStyle name="常规 14 140" xfId="76"/>
    <cellStyle name="常规 9 2 2" xfId="77"/>
    <cellStyle name="常规 2_转移（补助下级）" xfId="78"/>
    <cellStyle name="常规 4" xfId="79"/>
    <cellStyle name="常规 4_报告附表" xfId="80"/>
    <cellStyle name="常规 19" xfId="8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9.xml"/><Relationship Id="rId33" Type="http://schemas.openxmlformats.org/officeDocument/2006/relationships/externalLink" Target="externalLinks/externalLink8.xml"/><Relationship Id="rId32" Type="http://schemas.openxmlformats.org/officeDocument/2006/relationships/externalLink" Target="externalLinks/externalLink7.xml"/><Relationship Id="rId31" Type="http://schemas.openxmlformats.org/officeDocument/2006/relationships/externalLink" Target="externalLinks/externalLink6.xml"/><Relationship Id="rId30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4.xml"/><Relationship Id="rId28" Type="http://schemas.openxmlformats.org/officeDocument/2006/relationships/externalLink" Target="externalLinks/externalLink3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dPt>
            <c:idx val="0"/>
            <c:bubble3D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000000">
                          <a:alpha val="100000"/>
                        </a:srgbClr>
                      </a:solidFill>
                      <a:prstDash val="solid"/>
                      <a:round/>
                    </a:ln>
                  </c:spPr>
                </c15:leaderLines>
              </c:ext>
            </c:extLst>
          </c:dLbls>
          <c:cat>
            <c:numRef>
              <c:f>('G:\冯思谕\2023年\6财政决算报告附表\[自治区本级2020年政府决算公开报表.xls]表二'!#REF!,'G:\冯思谕\2023年\6财政决算报告附表\[自治区本级2020年政府决算公开报表.xls]表二'!#REF!,'G:\冯思谕\2023年\6财政决算报告附表\[自治区本级2020年政府决算公开报表.xls]表二'!#REF!)</c:f>
              <c:numCache>
                <c:ptCount val="0"/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5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0"/>
          <c:dPt>
            <c:idx val="0"/>
            <c:bubble3D val="0"/>
            <c:explosion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000000">
                          <a:alpha val="100000"/>
                        </a:srgbClr>
                      </a:solidFill>
                      <a:prstDash val="solid"/>
                      <a:round/>
                    </a:ln>
                  </c:spPr>
                </c15:leaderLines>
              </c:ext>
            </c:extLst>
          </c:dLbls>
          <c:cat>
            <c:numRef>
              <c:f>('G:\冯思谕\2023年\6财政决算报告附表\[自治区本级2020年政府决算公开报表.xls]表二'!#REF!,'G:\冯思谕\2023年\6财政决算报告附表\[自治区本级2020年政府决算公开报表.xls]表二'!#REF!,'G:\冯思谕\2023年\6财政决算报告附表\[自治区本级2020年政府决算公开报表.xls]表二'!#REF!)</c:f>
              <c:numCache>
                <c:ptCount val="0"/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5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dPt>
            <c:idx val="0"/>
            <c:bubble3D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000000">
                          <a:alpha val="100000"/>
                        </a:srgbClr>
                      </a:solidFill>
                      <a:prstDash val="solid"/>
                      <a:round/>
                    </a:ln>
                  </c:spPr>
                </c15:leaderLines>
              </c:ext>
            </c:extLst>
          </c:dLbls>
          <c:cat>
            <c:numRef>
              <c:f>('G:\冯思谕\2023年\6财政决算报告附表\[自治区本级2020年政府决算公开报表.xls]表二'!#REF!,'G:\冯思谕\2023年\6财政决算报告附表\[自治区本级2020年政府决算公开报表.xls]表二'!#REF!,'G:\冯思谕\2023年\6财政决算报告附表\[自治区本级2020年政府决算公开报表.xls]表二'!#REF!)</c:f>
              <c:numCache>
                <c:ptCount val="0"/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5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0"/>
          <c:dPt>
            <c:idx val="0"/>
            <c:bubble3D val="0"/>
            <c:explosion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000000">
                          <a:alpha val="100000"/>
                        </a:srgbClr>
                      </a:solidFill>
                      <a:prstDash val="solid"/>
                      <a:round/>
                    </a:ln>
                  </c:spPr>
                </c15:leaderLines>
              </c:ext>
            </c:extLst>
          </c:dLbls>
          <c:cat>
            <c:numRef>
              <c:f>('G:\冯思谕\2023年\6财政决算报告附表\[自治区本级2020年政府决算公开报表.xls]表二'!#REF!,'G:\冯思谕\2023年\6财政决算报告附表\[自治区本级2020年政府决算公开报表.xls]表二'!#REF!,'G:\冯思谕\2023年\6财政决算报告附表\[自治区本级2020年政府决算公开报表.xls]表二'!#REF!)</c:f>
              <c:numCache>
                <c:ptCount val="0"/>
              </c:numCache>
            </c:numRef>
          </c:cat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5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</a:defRPr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104</xdr:row>
      <xdr:rowOff>0</xdr:rowOff>
    </xdr:from>
    <xdr:to>
      <xdr:col>6</xdr:col>
      <xdr:colOff>1477645</xdr:colOff>
      <xdr:row>104</xdr:row>
      <xdr:rowOff>0</xdr:rowOff>
    </xdr:to>
    <xdr:graphicFrame>
      <xdr:nvGraphicFramePr>
        <xdr:cNvPr id="196481" name="Chart 1034"/>
        <xdr:cNvGraphicFramePr>
          <a:graphicFrameLocks noChangeAspect="1"/>
        </xdr:cNvGraphicFramePr>
      </xdr:nvGraphicFramePr>
      <xdr:xfrm>
        <a:off x="6445885" y="23714710"/>
        <a:ext cx="147764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1553210</xdr:colOff>
      <xdr:row>104</xdr:row>
      <xdr:rowOff>0</xdr:rowOff>
    </xdr:to>
    <xdr:graphicFrame>
      <xdr:nvGraphicFramePr>
        <xdr:cNvPr id="196482" name="Chart 1037"/>
        <xdr:cNvGraphicFramePr>
          <a:graphicFrameLocks noChangeAspect="1"/>
        </xdr:cNvGraphicFramePr>
      </xdr:nvGraphicFramePr>
      <xdr:xfrm>
        <a:off x="6445885" y="23714710"/>
        <a:ext cx="155321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9</xdr:row>
      <xdr:rowOff>0</xdr:rowOff>
    </xdr:from>
    <xdr:to>
      <xdr:col>6</xdr:col>
      <xdr:colOff>1477645</xdr:colOff>
      <xdr:row>9</xdr:row>
      <xdr:rowOff>0</xdr:rowOff>
    </xdr:to>
    <xdr:graphicFrame>
      <xdr:nvGraphicFramePr>
        <xdr:cNvPr id="2" name="Chart 1034"/>
        <xdr:cNvGraphicFramePr>
          <a:graphicFrameLocks noChangeAspect="1"/>
        </xdr:cNvGraphicFramePr>
      </xdr:nvGraphicFramePr>
      <xdr:xfrm>
        <a:off x="6445885" y="2382520"/>
        <a:ext cx="147764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1553210</xdr:colOff>
      <xdr:row>9</xdr:row>
      <xdr:rowOff>0</xdr:rowOff>
    </xdr:to>
    <xdr:graphicFrame>
      <xdr:nvGraphicFramePr>
        <xdr:cNvPr id="3" name="Chart 1037"/>
        <xdr:cNvGraphicFramePr>
          <a:graphicFrameLocks noChangeAspect="1"/>
        </xdr:cNvGraphicFramePr>
      </xdr:nvGraphicFramePr>
      <xdr:xfrm>
        <a:off x="6445885" y="2382520"/>
        <a:ext cx="155321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  <sheetName val="2007"/>
      <sheetName val="差异系数"/>
      <sheetName val="data"/>
      <sheetName val="C01-1"/>
      <sheetName val="1-4余额表"/>
      <sheetName val="人民银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KKKKKKKK"/>
      <sheetName val="DDETABLE "/>
      <sheetName val="#REF"/>
      <sheetName val="POWER ASSUMPTIONS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G.1R-Shou COP Gf"/>
      <sheetName val="农业用地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  <sheetName val="事业发展"/>
      <sheetName val="_x005f_x005f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  <sheetName val="01北京市"/>
      <sheetName val="P1012001"/>
      <sheetName val="区划对应表"/>
      <sheetName val="XL4Poppy"/>
      <sheetName val="C01-1"/>
      <sheetName val="国家"/>
      <sheetName val=""/>
      <sheetName val="20 运输公司"/>
      <sheetName val="基础数据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村级支出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  <sheetName val="Sheet2"/>
      <sheetName val="长期股权投资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zoomScaleSheetLayoutView="60" workbookViewId="0">
      <selection activeCell="A2" sqref="A2"/>
    </sheetView>
  </sheetViews>
  <sheetFormatPr defaultColWidth="9" defaultRowHeight="14.25" outlineLevelCol="6"/>
  <cols>
    <col min="1" max="1" width="10.375" style="210" customWidth="1"/>
    <col min="2" max="16384" width="9" style="210"/>
  </cols>
  <sheetData>
    <row r="1" ht="33.75" spans="1:7">
      <c r="A1" s="211" t="s">
        <v>0</v>
      </c>
      <c r="B1" s="211"/>
      <c r="C1" s="211"/>
      <c r="D1" s="211"/>
      <c r="E1" s="211"/>
      <c r="F1" s="211"/>
      <c r="G1" s="211"/>
    </row>
    <row r="2" ht="22.5" spans="1:7">
      <c r="A2" s="212" t="s">
        <v>1</v>
      </c>
      <c r="B2" s="212"/>
      <c r="C2" s="212"/>
      <c r="D2" s="212"/>
      <c r="E2" s="212"/>
      <c r="F2" s="212"/>
      <c r="G2" s="212"/>
    </row>
    <row r="3" ht="22.5" spans="1:7">
      <c r="A3" s="212" t="s">
        <v>2</v>
      </c>
      <c r="B3" s="212"/>
      <c r="C3" s="212"/>
      <c r="D3" s="212"/>
      <c r="E3" s="212"/>
      <c r="F3" s="212"/>
      <c r="G3" s="212"/>
    </row>
    <row r="4" ht="22.5" spans="1:7">
      <c r="A4" s="212" t="s">
        <v>3</v>
      </c>
      <c r="B4" s="212"/>
      <c r="C4" s="212"/>
      <c r="D4" s="212"/>
      <c r="E4" s="212"/>
      <c r="F4" s="212"/>
      <c r="G4" s="212"/>
    </row>
    <row r="5" ht="22.5" spans="1:7">
      <c r="A5" s="212" t="s">
        <v>4</v>
      </c>
      <c r="B5" s="212"/>
      <c r="C5" s="212"/>
      <c r="D5" s="212"/>
      <c r="E5" s="212"/>
      <c r="F5" s="212"/>
      <c r="G5" s="212"/>
    </row>
    <row r="6" ht="22.5" spans="1:7">
      <c r="A6" s="212" t="s">
        <v>5</v>
      </c>
      <c r="B6" s="212"/>
      <c r="C6" s="212"/>
      <c r="D6" s="212"/>
      <c r="E6" s="212"/>
      <c r="F6" s="212"/>
      <c r="G6" s="212"/>
    </row>
    <row r="7" ht="22.5" spans="1:7">
      <c r="A7" s="212" t="s">
        <v>6</v>
      </c>
      <c r="B7" s="212"/>
      <c r="C7" s="212"/>
      <c r="D7" s="212"/>
      <c r="E7" s="212"/>
      <c r="F7" s="212"/>
      <c r="G7" s="212"/>
    </row>
    <row r="8" ht="22.5" spans="1:7">
      <c r="A8" s="212" t="s">
        <v>7</v>
      </c>
      <c r="B8" s="212"/>
      <c r="C8" s="212"/>
      <c r="D8" s="212"/>
      <c r="E8" s="212"/>
      <c r="F8" s="212"/>
      <c r="G8" s="212"/>
    </row>
    <row r="9" ht="22.5" spans="1:7">
      <c r="A9" s="212" t="s">
        <v>8</v>
      </c>
      <c r="B9" s="212"/>
      <c r="C9" s="212"/>
      <c r="D9" s="212"/>
      <c r="E9" s="212"/>
      <c r="F9" s="212"/>
      <c r="G9" s="212"/>
    </row>
    <row r="10" ht="22.5" spans="1:7">
      <c r="A10" s="212" t="s">
        <v>9</v>
      </c>
      <c r="B10" s="212"/>
      <c r="C10" s="212"/>
      <c r="D10" s="212"/>
      <c r="E10" s="212"/>
      <c r="F10" s="212"/>
      <c r="G10" s="212"/>
    </row>
    <row r="11" ht="22.5" spans="1:7">
      <c r="A11" s="212" t="s">
        <v>10</v>
      </c>
      <c r="B11" s="212"/>
      <c r="C11" s="212"/>
      <c r="D11" s="212"/>
      <c r="E11" s="212"/>
      <c r="F11" s="212"/>
      <c r="G11" s="212"/>
    </row>
    <row r="12" ht="22.5" spans="1:7">
      <c r="A12" s="212" t="s">
        <v>11</v>
      </c>
      <c r="B12" s="212"/>
      <c r="C12" s="212"/>
      <c r="D12" s="212"/>
      <c r="E12" s="212"/>
      <c r="F12" s="212"/>
      <c r="G12" s="212"/>
    </row>
    <row r="13" ht="22.5" spans="1:7">
      <c r="A13" s="212" t="s">
        <v>12</v>
      </c>
      <c r="B13" s="213"/>
      <c r="C13" s="213"/>
      <c r="D13" s="213"/>
      <c r="E13" s="213"/>
      <c r="F13" s="213"/>
      <c r="G13" s="213"/>
    </row>
    <row r="14" ht="22.5" spans="1:7">
      <c r="A14" s="212" t="s">
        <v>13</v>
      </c>
      <c r="B14" s="213"/>
      <c r="C14" s="213"/>
      <c r="D14" s="213"/>
      <c r="E14" s="213"/>
      <c r="F14" s="213"/>
      <c r="G14" s="213"/>
    </row>
    <row r="15" ht="22.5" spans="1:7">
      <c r="A15" s="212" t="s">
        <v>14</v>
      </c>
      <c r="B15" s="213"/>
      <c r="C15" s="213"/>
      <c r="D15" s="213"/>
      <c r="E15" s="213"/>
      <c r="F15" s="213"/>
      <c r="G15" s="213"/>
    </row>
    <row r="16" ht="22.5" spans="1:7">
      <c r="A16" s="212" t="s">
        <v>15</v>
      </c>
      <c r="B16" s="213"/>
      <c r="C16" s="213"/>
      <c r="D16" s="213"/>
      <c r="E16" s="213"/>
      <c r="F16" s="213"/>
      <c r="G16" s="213"/>
    </row>
    <row r="17" ht="22.5" spans="1:7">
      <c r="A17" s="212" t="s">
        <v>16</v>
      </c>
      <c r="B17" s="213"/>
      <c r="C17" s="213"/>
      <c r="D17" s="213"/>
      <c r="E17" s="213"/>
      <c r="F17" s="213"/>
      <c r="G17" s="213"/>
    </row>
    <row r="18" ht="22.5" spans="1:1">
      <c r="A18" s="212" t="s">
        <v>17</v>
      </c>
    </row>
    <row r="19" ht="22.5" spans="1:1">
      <c r="A19" s="212" t="s">
        <v>18</v>
      </c>
    </row>
    <row r="20" ht="22.5" spans="1:1">
      <c r="A20" s="212" t="s">
        <v>19</v>
      </c>
    </row>
    <row r="21" ht="22.5" spans="1:1">
      <c r="A21" s="212" t="s">
        <v>20</v>
      </c>
    </row>
    <row r="22" ht="22.5" spans="1:1">
      <c r="A22" s="212" t="s">
        <v>21</v>
      </c>
    </row>
    <row r="23" ht="22.5" spans="1:1">
      <c r="A23" s="212" t="s">
        <v>22</v>
      </c>
    </row>
  </sheetData>
  <mergeCells count="1">
    <mergeCell ref="A1:G1"/>
  </mergeCells>
  <pageMargins left="0.75" right="0.75" top="1" bottom="1" header="0.5" footer="0.5"/>
  <pageSetup paperSize="9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zoomScaleSheetLayoutView="60" workbookViewId="0">
      <selection activeCell="A1" sqref="A1:D1"/>
    </sheetView>
  </sheetViews>
  <sheetFormatPr defaultColWidth="5.75" defaultRowHeight="14.25" outlineLevelCol="5"/>
  <cols>
    <col min="1" max="1" width="59.5" style="95" customWidth="1"/>
    <col min="2" max="3" width="17.75" style="95" customWidth="1"/>
    <col min="4" max="4" width="16.75" style="95" customWidth="1"/>
    <col min="5" max="16384" width="5.75" style="95"/>
  </cols>
  <sheetData>
    <row r="1" ht="33.95" customHeight="1" spans="1:4">
      <c r="A1" s="96" t="s">
        <v>1461</v>
      </c>
      <c r="B1" s="96"/>
      <c r="C1" s="96"/>
      <c r="D1" s="96"/>
    </row>
    <row r="2" ht="17.1" customHeight="1" spans="1:4">
      <c r="A2" s="98" t="s">
        <v>24</v>
      </c>
      <c r="B2" s="98"/>
      <c r="C2" s="98"/>
      <c r="D2" s="98"/>
    </row>
    <row r="3" ht="23.25" customHeight="1" spans="1:4">
      <c r="A3" s="99" t="s">
        <v>31</v>
      </c>
      <c r="B3" s="100" t="s">
        <v>377</v>
      </c>
      <c r="C3" s="100" t="s">
        <v>378</v>
      </c>
      <c r="D3" s="99" t="s">
        <v>1462</v>
      </c>
    </row>
    <row r="4" ht="18" customHeight="1" spans="1:6">
      <c r="A4" s="101" t="s">
        <v>1463</v>
      </c>
      <c r="B4" s="102">
        <f>SUM(B73,B76,B78,B80)</f>
        <v>60566</v>
      </c>
      <c r="C4" s="102">
        <f>SUM(C73,C76,C78,C80)</f>
        <v>102875</v>
      </c>
      <c r="D4" s="120">
        <f>(C4-B4)/B4*100</f>
        <v>69.8560248324142</v>
      </c>
      <c r="E4" s="103"/>
      <c r="F4" s="103"/>
    </row>
    <row r="5" ht="18" customHeight="1" spans="1:4">
      <c r="A5" s="104" t="s">
        <v>367</v>
      </c>
      <c r="B5" s="105"/>
      <c r="C5" s="105"/>
      <c r="D5" s="105"/>
    </row>
    <row r="6" ht="18" customHeight="1" spans="1:4">
      <c r="A6" s="106" t="s">
        <v>1464</v>
      </c>
      <c r="B6" s="105"/>
      <c r="C6" s="105"/>
      <c r="D6" s="105"/>
    </row>
    <row r="7" ht="18" customHeight="1" spans="1:4">
      <c r="A7" s="107" t="s">
        <v>1465</v>
      </c>
      <c r="B7" s="105"/>
      <c r="C7" s="105"/>
      <c r="D7" s="105"/>
    </row>
    <row r="8" ht="18" customHeight="1" spans="1:4">
      <c r="A8" s="107" t="s">
        <v>1466</v>
      </c>
      <c r="B8" s="105"/>
      <c r="C8" s="105"/>
      <c r="D8" s="105"/>
    </row>
    <row r="9" ht="18" customHeight="1" spans="1:4">
      <c r="A9" s="107" t="s">
        <v>1467</v>
      </c>
      <c r="B9" s="105"/>
      <c r="C9" s="105"/>
      <c r="D9" s="105"/>
    </row>
    <row r="10" ht="18" customHeight="1" spans="1:4">
      <c r="A10" s="107" t="s">
        <v>1468</v>
      </c>
      <c r="B10" s="105"/>
      <c r="C10" s="105"/>
      <c r="D10" s="105"/>
    </row>
    <row r="11" ht="18" customHeight="1" spans="1:4">
      <c r="A11" s="107" t="s">
        <v>1469</v>
      </c>
      <c r="B11" s="105"/>
      <c r="C11" s="105"/>
      <c r="D11" s="105"/>
    </row>
    <row r="12" ht="18" customHeight="1" spans="1:4">
      <c r="A12" s="107" t="s">
        <v>1470</v>
      </c>
      <c r="B12" s="105"/>
      <c r="C12" s="105"/>
      <c r="D12" s="105"/>
    </row>
    <row r="13" ht="18" customHeight="1" spans="1:4">
      <c r="A13" s="108" t="s">
        <v>1471</v>
      </c>
      <c r="B13" s="105"/>
      <c r="C13" s="105"/>
      <c r="D13" s="105"/>
    </row>
    <row r="14" ht="18" customHeight="1" spans="1:4">
      <c r="A14" s="109" t="s">
        <v>1472</v>
      </c>
      <c r="B14" s="105"/>
      <c r="C14" s="105"/>
      <c r="D14" s="105"/>
    </row>
    <row r="15" ht="18" customHeight="1" spans="1:4">
      <c r="A15" s="109" t="s">
        <v>1473</v>
      </c>
      <c r="B15" s="105"/>
      <c r="C15" s="105"/>
      <c r="D15" s="105"/>
    </row>
    <row r="16" ht="18" customHeight="1" spans="1:4">
      <c r="A16" s="109" t="s">
        <v>1474</v>
      </c>
      <c r="B16" s="105"/>
      <c r="C16" s="105"/>
      <c r="D16" s="105"/>
    </row>
    <row r="17" ht="18" customHeight="1" spans="1:4">
      <c r="A17" s="109" t="s">
        <v>1475</v>
      </c>
      <c r="B17" s="105"/>
      <c r="C17" s="105"/>
      <c r="D17" s="105"/>
    </row>
    <row r="18" ht="18" customHeight="1" spans="1:4">
      <c r="A18" s="109" t="s">
        <v>1476</v>
      </c>
      <c r="B18" s="105"/>
      <c r="C18" s="105"/>
      <c r="D18" s="105"/>
    </row>
    <row r="19" ht="18" customHeight="1" spans="1:4">
      <c r="A19" s="109" t="s">
        <v>1477</v>
      </c>
      <c r="B19" s="105"/>
      <c r="C19" s="105"/>
      <c r="D19" s="105"/>
    </row>
    <row r="20" ht="18" customHeight="1" spans="1:4">
      <c r="A20" s="109" t="s">
        <v>1478</v>
      </c>
      <c r="B20" s="105"/>
      <c r="C20" s="105"/>
      <c r="D20" s="105"/>
    </row>
    <row r="21" ht="18" customHeight="1" spans="1:4">
      <c r="A21" s="109" t="s">
        <v>1479</v>
      </c>
      <c r="B21" s="105"/>
      <c r="C21" s="105"/>
      <c r="D21" s="105"/>
    </row>
    <row r="22" ht="18" customHeight="1" spans="1:4">
      <c r="A22" s="109" t="s">
        <v>1480</v>
      </c>
      <c r="B22" s="105"/>
      <c r="C22" s="105"/>
      <c r="D22" s="105"/>
    </row>
    <row r="23" ht="18" customHeight="1" spans="1:4">
      <c r="A23" s="109" t="s">
        <v>1481</v>
      </c>
      <c r="B23" s="105"/>
      <c r="C23" s="105"/>
      <c r="D23" s="105"/>
    </row>
    <row r="24" ht="18" customHeight="1" spans="1:4">
      <c r="A24" s="109" t="s">
        <v>1482</v>
      </c>
      <c r="B24" s="105"/>
      <c r="C24" s="105"/>
      <c r="D24" s="105"/>
    </row>
    <row r="25" ht="18" customHeight="1" spans="1:4">
      <c r="A25" s="109" t="s">
        <v>1483</v>
      </c>
      <c r="B25" s="105"/>
      <c r="C25" s="105"/>
      <c r="D25" s="105"/>
    </row>
    <row r="26" ht="18" customHeight="1" spans="1:4">
      <c r="A26" s="109" t="s">
        <v>1484</v>
      </c>
      <c r="B26" s="105"/>
      <c r="C26" s="105"/>
      <c r="D26" s="105"/>
    </row>
    <row r="27" ht="18" customHeight="1" spans="1:4">
      <c r="A27" s="109" t="s">
        <v>1485</v>
      </c>
      <c r="B27" s="105"/>
      <c r="C27" s="105"/>
      <c r="D27" s="105"/>
    </row>
    <row r="28" ht="18" customHeight="1" spans="1:4">
      <c r="A28" s="109" t="s">
        <v>1486</v>
      </c>
      <c r="B28" s="105"/>
      <c r="C28" s="105"/>
      <c r="D28" s="105"/>
    </row>
    <row r="29" ht="18" customHeight="1" spans="1:4">
      <c r="A29" s="109" t="s">
        <v>1487</v>
      </c>
      <c r="B29" s="105"/>
      <c r="C29" s="105"/>
      <c r="D29" s="105"/>
    </row>
    <row r="30" ht="18" customHeight="1" spans="1:4">
      <c r="A30" s="109" t="s">
        <v>1488</v>
      </c>
      <c r="B30" s="105"/>
      <c r="C30" s="105"/>
      <c r="D30" s="105"/>
    </row>
    <row r="31" ht="18" customHeight="1" spans="1:4">
      <c r="A31" s="109" t="s">
        <v>1489</v>
      </c>
      <c r="B31" s="105"/>
      <c r="C31" s="105"/>
      <c r="D31" s="105"/>
    </row>
    <row r="32" ht="18" customHeight="1" spans="1:4">
      <c r="A32" s="109" t="s">
        <v>1490</v>
      </c>
      <c r="B32" s="105"/>
      <c r="C32" s="105"/>
      <c r="D32" s="105"/>
    </row>
    <row r="33" ht="18" customHeight="1" spans="1:4">
      <c r="A33" s="109" t="s">
        <v>1491</v>
      </c>
      <c r="B33" s="105"/>
      <c r="C33" s="105"/>
      <c r="D33" s="105"/>
    </row>
    <row r="34" ht="18" customHeight="1" spans="1:4">
      <c r="A34" s="109" t="s">
        <v>1492</v>
      </c>
      <c r="B34" s="105"/>
      <c r="C34" s="105"/>
      <c r="D34" s="105"/>
    </row>
    <row r="35" ht="18" customHeight="1" spans="1:4">
      <c r="A35" s="109" t="s">
        <v>1493</v>
      </c>
      <c r="B35" s="105"/>
      <c r="C35" s="105"/>
      <c r="D35" s="105"/>
    </row>
    <row r="36" ht="18" customHeight="1" spans="1:4">
      <c r="A36" s="109" t="s">
        <v>1494</v>
      </c>
      <c r="B36" s="105"/>
      <c r="C36" s="105"/>
      <c r="D36" s="105"/>
    </row>
    <row r="37" ht="18" customHeight="1" spans="1:4">
      <c r="A37" s="109" t="s">
        <v>1495</v>
      </c>
      <c r="B37" s="105"/>
      <c r="C37" s="105"/>
      <c r="D37" s="105"/>
    </row>
    <row r="38" ht="18" customHeight="1" spans="1:4">
      <c r="A38" s="109" t="s">
        <v>1496</v>
      </c>
      <c r="B38" s="105"/>
      <c r="C38" s="105"/>
      <c r="D38" s="105"/>
    </row>
    <row r="39" ht="18" customHeight="1" spans="1:4">
      <c r="A39" s="109" t="s">
        <v>1497</v>
      </c>
      <c r="B39" s="105"/>
      <c r="C39" s="105"/>
      <c r="D39" s="105"/>
    </row>
    <row r="40" ht="18" customHeight="1" spans="1:4">
      <c r="A40" s="110" t="s">
        <v>1498</v>
      </c>
      <c r="B40" s="105"/>
      <c r="C40" s="105"/>
      <c r="D40" s="105"/>
    </row>
    <row r="41" ht="18" customHeight="1" spans="1:4">
      <c r="A41" s="109" t="s">
        <v>1499</v>
      </c>
      <c r="B41" s="105"/>
      <c r="C41" s="105"/>
      <c r="D41" s="105"/>
    </row>
    <row r="42" ht="18" customHeight="1" spans="1:4">
      <c r="A42" s="109" t="s">
        <v>1500</v>
      </c>
      <c r="B42" s="105"/>
      <c r="C42" s="105"/>
      <c r="D42" s="105"/>
    </row>
    <row r="43" ht="18" customHeight="1" spans="1:4">
      <c r="A43" s="109" t="s">
        <v>1501</v>
      </c>
      <c r="B43" s="105"/>
      <c r="C43" s="105"/>
      <c r="D43" s="105"/>
    </row>
    <row r="44" ht="18" customHeight="1" spans="1:4">
      <c r="A44" s="109" t="s">
        <v>1502</v>
      </c>
      <c r="B44" s="105"/>
      <c r="C44" s="105"/>
      <c r="D44" s="105"/>
    </row>
    <row r="45" ht="18" customHeight="1" spans="1:4">
      <c r="A45" s="109" t="s">
        <v>1503</v>
      </c>
      <c r="B45" s="105"/>
      <c r="C45" s="105"/>
      <c r="D45" s="105"/>
    </row>
    <row r="46" ht="18" customHeight="1" spans="1:4">
      <c r="A46" s="109" t="s">
        <v>1504</v>
      </c>
      <c r="B46" s="105"/>
      <c r="C46" s="105"/>
      <c r="D46" s="105"/>
    </row>
    <row r="47" ht="18" customHeight="1" spans="1:4">
      <c r="A47" s="109" t="s">
        <v>1505</v>
      </c>
      <c r="B47" s="105"/>
      <c r="C47" s="105"/>
      <c r="D47" s="105"/>
    </row>
    <row r="48" ht="18" customHeight="1" spans="1:4">
      <c r="A48" s="109" t="s">
        <v>1506</v>
      </c>
      <c r="B48" s="105"/>
      <c r="C48" s="105"/>
      <c r="D48" s="105"/>
    </row>
    <row r="49" ht="18" customHeight="1" spans="1:4">
      <c r="A49" s="109" t="s">
        <v>1507</v>
      </c>
      <c r="B49" s="105"/>
      <c r="C49" s="105"/>
      <c r="D49" s="105"/>
    </row>
    <row r="50" ht="18" customHeight="1" spans="1:4">
      <c r="A50" s="109" t="s">
        <v>1508</v>
      </c>
      <c r="B50" s="105"/>
      <c r="C50" s="105"/>
      <c r="D50" s="105"/>
    </row>
    <row r="51" ht="18" customHeight="1" spans="1:4">
      <c r="A51" s="111" t="s">
        <v>1509</v>
      </c>
      <c r="B51" s="105"/>
      <c r="C51" s="105"/>
      <c r="D51" s="105"/>
    </row>
    <row r="52" ht="18" customHeight="1" spans="1:4">
      <c r="A52" s="112" t="s">
        <v>1510</v>
      </c>
      <c r="B52" s="105"/>
      <c r="C52" s="105"/>
      <c r="D52" s="105"/>
    </row>
    <row r="53" ht="18" customHeight="1" spans="1:4">
      <c r="A53" s="112" t="s">
        <v>1511</v>
      </c>
      <c r="B53" s="105"/>
      <c r="C53" s="105"/>
      <c r="D53" s="105"/>
    </row>
    <row r="54" ht="18" customHeight="1" spans="1:4">
      <c r="A54" s="112" t="s">
        <v>1512</v>
      </c>
      <c r="B54" s="105"/>
      <c r="C54" s="105"/>
      <c r="D54" s="105"/>
    </row>
    <row r="55" ht="18" customHeight="1" spans="1:4">
      <c r="A55" s="112" t="s">
        <v>1513</v>
      </c>
      <c r="B55" s="105"/>
      <c r="C55" s="105"/>
      <c r="D55" s="105"/>
    </row>
    <row r="56" ht="18" customHeight="1" spans="1:4">
      <c r="A56" s="109" t="s">
        <v>1514</v>
      </c>
      <c r="B56" s="105"/>
      <c r="C56" s="105"/>
      <c r="D56" s="105"/>
    </row>
    <row r="57" ht="18" customHeight="1" spans="1:4">
      <c r="A57" s="109" t="s">
        <v>1515</v>
      </c>
      <c r="B57" s="105"/>
      <c r="C57" s="105"/>
      <c r="D57" s="105"/>
    </row>
    <row r="58" ht="18" customHeight="1" spans="1:4">
      <c r="A58" s="113" t="s">
        <v>1516</v>
      </c>
      <c r="B58" s="105"/>
      <c r="C58" s="105"/>
      <c r="D58" s="105"/>
    </row>
    <row r="59" ht="18" customHeight="1" spans="1:4">
      <c r="A59" s="109" t="s">
        <v>1517</v>
      </c>
      <c r="B59" s="105"/>
      <c r="C59" s="105"/>
      <c r="D59" s="105"/>
    </row>
    <row r="60" ht="18" customHeight="1" spans="1:4">
      <c r="A60" s="109" t="s">
        <v>1518</v>
      </c>
      <c r="B60" s="105"/>
      <c r="C60" s="105"/>
      <c r="D60" s="105"/>
    </row>
    <row r="61" ht="18" customHeight="1" spans="1:4">
      <c r="A61" s="109" t="s">
        <v>1519</v>
      </c>
      <c r="B61" s="105"/>
      <c r="C61" s="105"/>
      <c r="D61" s="105"/>
    </row>
    <row r="62" ht="18" customHeight="1" spans="1:4">
      <c r="A62" s="109" t="s">
        <v>1520</v>
      </c>
      <c r="B62" s="105"/>
      <c r="C62" s="105"/>
      <c r="D62" s="105"/>
    </row>
    <row r="63" ht="18" customHeight="1" spans="1:4">
      <c r="A63" s="109" t="s">
        <v>1521</v>
      </c>
      <c r="B63" s="105"/>
      <c r="C63" s="105"/>
      <c r="D63" s="105"/>
    </row>
    <row r="64" ht="18" customHeight="1" spans="1:4">
      <c r="A64" s="109" t="s">
        <v>1522</v>
      </c>
      <c r="B64" s="105"/>
      <c r="C64" s="105"/>
      <c r="D64" s="105"/>
    </row>
    <row r="65" ht="18" customHeight="1" spans="1:4">
      <c r="A65" s="109" t="s">
        <v>1523</v>
      </c>
      <c r="B65" s="105"/>
      <c r="C65" s="105"/>
      <c r="D65" s="105"/>
    </row>
    <row r="66" ht="18" customHeight="1" spans="1:4">
      <c r="A66" s="109" t="s">
        <v>1524</v>
      </c>
      <c r="B66" s="105"/>
      <c r="C66" s="105"/>
      <c r="D66" s="105"/>
    </row>
    <row r="67" ht="18" customHeight="1" spans="1:4">
      <c r="A67" s="109" t="s">
        <v>1525</v>
      </c>
      <c r="B67" s="105"/>
      <c r="C67" s="105"/>
      <c r="D67" s="105"/>
    </row>
    <row r="68" ht="18" customHeight="1" spans="1:4">
      <c r="A68" s="109" t="s">
        <v>1526</v>
      </c>
      <c r="B68" s="105"/>
      <c r="C68" s="105"/>
      <c r="D68" s="105"/>
    </row>
    <row r="69" ht="18" customHeight="1" spans="1:4">
      <c r="A69" s="109" t="s">
        <v>1527</v>
      </c>
      <c r="B69" s="105"/>
      <c r="C69" s="105"/>
      <c r="D69" s="105"/>
    </row>
    <row r="70" ht="18" customHeight="1" spans="1:4">
      <c r="A70" s="109" t="s">
        <v>1528</v>
      </c>
      <c r="B70" s="105"/>
      <c r="C70" s="105"/>
      <c r="D70" s="105"/>
    </row>
    <row r="71" ht="18" customHeight="1" spans="1:4">
      <c r="A71" s="109" t="s">
        <v>1529</v>
      </c>
      <c r="B71" s="105"/>
      <c r="C71" s="105"/>
      <c r="D71" s="105"/>
    </row>
    <row r="72" ht="18" customHeight="1" spans="1:4">
      <c r="A72" s="109" t="s">
        <v>1530</v>
      </c>
      <c r="B72" s="105"/>
      <c r="C72" s="105"/>
      <c r="D72" s="105"/>
    </row>
    <row r="73" ht="18" customHeight="1" spans="1:4">
      <c r="A73" s="114" t="s">
        <v>1531</v>
      </c>
      <c r="B73" s="115">
        <f>SUM(B74:B75)</f>
        <v>14417</v>
      </c>
      <c r="C73" s="115">
        <f>SUM(C74:C75)</f>
        <v>14334</v>
      </c>
      <c r="D73" s="121">
        <f t="shared" ref="D73:D76" si="0">(C73-B73)/B73*100</f>
        <v>-0.575709232156482</v>
      </c>
    </row>
    <row r="74" ht="18" customHeight="1" spans="1:4">
      <c r="A74" s="116" t="s">
        <v>205</v>
      </c>
      <c r="B74" s="117">
        <v>169</v>
      </c>
      <c r="C74" s="117">
        <v>169</v>
      </c>
      <c r="D74" s="122">
        <f t="shared" si="0"/>
        <v>0</v>
      </c>
    </row>
    <row r="75" ht="18" customHeight="1" spans="1:4">
      <c r="A75" s="116" t="s">
        <v>207</v>
      </c>
      <c r="B75" s="117">
        <v>14248</v>
      </c>
      <c r="C75" s="117">
        <v>14165</v>
      </c>
      <c r="D75" s="122">
        <f t="shared" si="0"/>
        <v>-0.582537900056148</v>
      </c>
    </row>
    <row r="76" ht="18" customHeight="1" spans="1:4">
      <c r="A76" s="114" t="s">
        <v>1532</v>
      </c>
      <c r="B76" s="118">
        <v>5400</v>
      </c>
      <c r="C76" s="118">
        <v>17700</v>
      </c>
      <c r="D76" s="121">
        <f t="shared" si="0"/>
        <v>227.777777777778</v>
      </c>
    </row>
    <row r="77" ht="18" customHeight="1" spans="1:4">
      <c r="A77" s="114" t="s">
        <v>1533</v>
      </c>
      <c r="B77" s="117"/>
      <c r="C77" s="117"/>
      <c r="D77" s="122"/>
    </row>
    <row r="78" ht="18" customHeight="1" spans="1:4">
      <c r="A78" s="114" t="s">
        <v>374</v>
      </c>
      <c r="B78" s="118">
        <v>1000</v>
      </c>
      <c r="C78" s="118">
        <v>3736</v>
      </c>
      <c r="D78" s="121">
        <f t="shared" ref="D78:D81" si="1">(C78-B78)/B78*100</f>
        <v>273.6</v>
      </c>
    </row>
    <row r="79" ht="18" customHeight="1" spans="1:4">
      <c r="A79" s="114" t="s">
        <v>1534</v>
      </c>
      <c r="B79" s="117"/>
      <c r="C79" s="117"/>
      <c r="D79" s="122"/>
    </row>
    <row r="80" ht="18" customHeight="1" spans="1:4">
      <c r="A80" s="114" t="s">
        <v>1535</v>
      </c>
      <c r="B80" s="118">
        <v>39749</v>
      </c>
      <c r="C80" s="118">
        <v>67105</v>
      </c>
      <c r="D80" s="121">
        <f t="shared" si="1"/>
        <v>68.8218571536391</v>
      </c>
    </row>
    <row r="81" ht="18" customHeight="1" spans="1:4">
      <c r="A81" s="116" t="s">
        <v>1536</v>
      </c>
      <c r="B81" s="117">
        <v>39749</v>
      </c>
      <c r="C81" s="117">
        <v>67105</v>
      </c>
      <c r="D81" s="122">
        <f t="shared" si="1"/>
        <v>68.8218571536391</v>
      </c>
    </row>
    <row r="82" ht="18" customHeight="1" spans="1:4">
      <c r="A82" s="116" t="s">
        <v>1537</v>
      </c>
      <c r="B82" s="117"/>
      <c r="C82" s="117"/>
      <c r="D82" s="123"/>
    </row>
    <row r="84" spans="1:1">
      <c r="A84" s="119" t="s">
        <v>1538</v>
      </c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zoomScaleSheetLayoutView="60" workbookViewId="0">
      <selection activeCell="A25" sqref="A25"/>
    </sheetView>
  </sheetViews>
  <sheetFormatPr defaultColWidth="5.75" defaultRowHeight="14.25" outlineLevelCol="4"/>
  <cols>
    <col min="1" max="1" width="59.5" style="95" customWidth="1"/>
    <col min="2" max="3" width="17.75" style="95" customWidth="1"/>
    <col min="4" max="16383" width="5.75" style="95"/>
  </cols>
  <sheetData>
    <row r="1" ht="33.95" customHeight="1" spans="1:3">
      <c r="A1" s="96" t="s">
        <v>1539</v>
      </c>
      <c r="B1" s="96"/>
      <c r="C1" s="96"/>
    </row>
    <row r="2" ht="17.1" customHeight="1" spans="1:3">
      <c r="A2" s="97"/>
      <c r="B2" s="97"/>
      <c r="C2" s="98" t="s">
        <v>24</v>
      </c>
    </row>
    <row r="3" ht="23.25" customHeight="1" spans="1:3">
      <c r="A3" s="99" t="s">
        <v>31</v>
      </c>
      <c r="B3" s="100" t="s">
        <v>1463</v>
      </c>
      <c r="C3" s="100" t="s">
        <v>1540</v>
      </c>
    </row>
    <row r="4" ht="18" customHeight="1" spans="1:5">
      <c r="A4" s="101" t="s">
        <v>1463</v>
      </c>
      <c r="B4" s="102">
        <v>102875</v>
      </c>
      <c r="C4" s="102">
        <f>SUM(C73,C76,C78,C80)</f>
        <v>102875</v>
      </c>
      <c r="D4" s="103"/>
      <c r="E4" s="103"/>
    </row>
    <row r="5" ht="18" customHeight="1" spans="1:3">
      <c r="A5" s="104" t="s">
        <v>367</v>
      </c>
      <c r="B5" s="105"/>
      <c r="C5" s="105"/>
    </row>
    <row r="6" ht="18" customHeight="1" spans="1:3">
      <c r="A6" s="106" t="s">
        <v>1464</v>
      </c>
      <c r="B6" s="105"/>
      <c r="C6" s="105"/>
    </row>
    <row r="7" ht="18" customHeight="1" spans="1:3">
      <c r="A7" s="107" t="s">
        <v>1465</v>
      </c>
      <c r="B7" s="105"/>
      <c r="C7" s="105"/>
    </row>
    <row r="8" ht="18" customHeight="1" spans="1:3">
      <c r="A8" s="107" t="s">
        <v>1466</v>
      </c>
      <c r="B8" s="105"/>
      <c r="C8" s="105"/>
    </row>
    <row r="9" ht="18" customHeight="1" spans="1:3">
      <c r="A9" s="107" t="s">
        <v>1467</v>
      </c>
      <c r="B9" s="105"/>
      <c r="C9" s="105"/>
    </row>
    <row r="10" ht="18" customHeight="1" spans="1:3">
      <c r="A10" s="107" t="s">
        <v>1468</v>
      </c>
      <c r="B10" s="105"/>
      <c r="C10" s="105"/>
    </row>
    <row r="11" ht="18" customHeight="1" spans="1:3">
      <c r="A11" s="107" t="s">
        <v>1469</v>
      </c>
      <c r="B11" s="105"/>
      <c r="C11" s="105"/>
    </row>
    <row r="12" ht="18" customHeight="1" spans="1:3">
      <c r="A12" s="107" t="s">
        <v>1470</v>
      </c>
      <c r="B12" s="105"/>
      <c r="C12" s="105"/>
    </row>
    <row r="13" ht="18" customHeight="1" spans="1:3">
      <c r="A13" s="108" t="s">
        <v>1471</v>
      </c>
      <c r="B13" s="105"/>
      <c r="C13" s="105"/>
    </row>
    <row r="14" ht="18" customHeight="1" spans="1:3">
      <c r="A14" s="109" t="s">
        <v>1472</v>
      </c>
      <c r="B14" s="105"/>
      <c r="C14" s="105"/>
    </row>
    <row r="15" ht="18" customHeight="1" spans="1:3">
      <c r="A15" s="109" t="s">
        <v>1473</v>
      </c>
      <c r="B15" s="105"/>
      <c r="C15" s="105"/>
    </row>
    <row r="16" ht="18" customHeight="1" spans="1:3">
      <c r="A16" s="109" t="s">
        <v>1474</v>
      </c>
      <c r="B16" s="105"/>
      <c r="C16" s="105"/>
    </row>
    <row r="17" ht="18" customHeight="1" spans="1:3">
      <c r="A17" s="109" t="s">
        <v>1475</v>
      </c>
      <c r="B17" s="105"/>
      <c r="C17" s="105"/>
    </row>
    <row r="18" ht="18" customHeight="1" spans="1:3">
      <c r="A18" s="109" t="s">
        <v>1476</v>
      </c>
      <c r="B18" s="105"/>
      <c r="C18" s="105"/>
    </row>
    <row r="19" ht="18" customHeight="1" spans="1:3">
      <c r="A19" s="109" t="s">
        <v>1477</v>
      </c>
      <c r="B19" s="105"/>
      <c r="C19" s="105"/>
    </row>
    <row r="20" ht="18" customHeight="1" spans="1:3">
      <c r="A20" s="109" t="s">
        <v>1478</v>
      </c>
      <c r="B20" s="105"/>
      <c r="C20" s="105"/>
    </row>
    <row r="21" ht="18" customHeight="1" spans="1:3">
      <c r="A21" s="109" t="s">
        <v>1479</v>
      </c>
      <c r="B21" s="105"/>
      <c r="C21" s="105"/>
    </row>
    <row r="22" ht="18" customHeight="1" spans="1:3">
      <c r="A22" s="109" t="s">
        <v>1480</v>
      </c>
      <c r="B22" s="105"/>
      <c r="C22" s="105"/>
    </row>
    <row r="23" ht="18" customHeight="1" spans="1:3">
      <c r="A23" s="109" t="s">
        <v>1481</v>
      </c>
      <c r="B23" s="105"/>
      <c r="C23" s="105"/>
    </row>
    <row r="24" ht="18" customHeight="1" spans="1:3">
      <c r="A24" s="109" t="s">
        <v>1482</v>
      </c>
      <c r="B24" s="105"/>
      <c r="C24" s="105"/>
    </row>
    <row r="25" ht="18" customHeight="1" spans="1:3">
      <c r="A25" s="109" t="s">
        <v>1483</v>
      </c>
      <c r="B25" s="105"/>
      <c r="C25" s="105"/>
    </row>
    <row r="26" ht="18" customHeight="1" spans="1:3">
      <c r="A26" s="109" t="s">
        <v>1484</v>
      </c>
      <c r="B26" s="105"/>
      <c r="C26" s="105"/>
    </row>
    <row r="27" ht="18" customHeight="1" spans="1:3">
      <c r="A27" s="109" t="s">
        <v>1485</v>
      </c>
      <c r="B27" s="105"/>
      <c r="C27" s="105"/>
    </row>
    <row r="28" ht="18" customHeight="1" spans="1:3">
      <c r="A28" s="109" t="s">
        <v>1486</v>
      </c>
      <c r="B28" s="105"/>
      <c r="C28" s="105"/>
    </row>
    <row r="29" ht="18" customHeight="1" spans="1:3">
      <c r="A29" s="109" t="s">
        <v>1487</v>
      </c>
      <c r="B29" s="105"/>
      <c r="C29" s="105"/>
    </row>
    <row r="30" ht="18" customHeight="1" spans="1:3">
      <c r="A30" s="109" t="s">
        <v>1488</v>
      </c>
      <c r="B30" s="105"/>
      <c r="C30" s="105"/>
    </row>
    <row r="31" ht="18" customHeight="1" spans="1:3">
      <c r="A31" s="109" t="s">
        <v>1489</v>
      </c>
      <c r="B31" s="105"/>
      <c r="C31" s="105"/>
    </row>
    <row r="32" ht="18" customHeight="1" spans="1:3">
      <c r="A32" s="109" t="s">
        <v>1490</v>
      </c>
      <c r="B32" s="105"/>
      <c r="C32" s="105"/>
    </row>
    <row r="33" ht="18" customHeight="1" spans="1:3">
      <c r="A33" s="109" t="s">
        <v>1491</v>
      </c>
      <c r="B33" s="105"/>
      <c r="C33" s="105"/>
    </row>
    <row r="34" ht="18" customHeight="1" spans="1:3">
      <c r="A34" s="109" t="s">
        <v>1492</v>
      </c>
      <c r="B34" s="105"/>
      <c r="C34" s="105"/>
    </row>
    <row r="35" ht="18" customHeight="1" spans="1:3">
      <c r="A35" s="109" t="s">
        <v>1493</v>
      </c>
      <c r="B35" s="105"/>
      <c r="C35" s="105"/>
    </row>
    <row r="36" ht="18" customHeight="1" spans="1:3">
      <c r="A36" s="109" t="s">
        <v>1494</v>
      </c>
      <c r="B36" s="105"/>
      <c r="C36" s="105"/>
    </row>
    <row r="37" ht="18" customHeight="1" spans="1:3">
      <c r="A37" s="109" t="s">
        <v>1495</v>
      </c>
      <c r="B37" s="105"/>
      <c r="C37" s="105"/>
    </row>
    <row r="38" ht="18" customHeight="1" spans="1:3">
      <c r="A38" s="109" t="s">
        <v>1496</v>
      </c>
      <c r="B38" s="105"/>
      <c r="C38" s="105"/>
    </row>
    <row r="39" ht="18" customHeight="1" spans="1:3">
      <c r="A39" s="109" t="s">
        <v>1497</v>
      </c>
      <c r="B39" s="105"/>
      <c r="C39" s="105"/>
    </row>
    <row r="40" ht="18" customHeight="1" spans="1:3">
      <c r="A40" s="110" t="s">
        <v>1498</v>
      </c>
      <c r="B40" s="105"/>
      <c r="C40" s="105"/>
    </row>
    <row r="41" ht="18" customHeight="1" spans="1:3">
      <c r="A41" s="109" t="s">
        <v>1499</v>
      </c>
      <c r="B41" s="105"/>
      <c r="C41" s="105"/>
    </row>
    <row r="42" ht="18" customHeight="1" spans="1:3">
      <c r="A42" s="109" t="s">
        <v>1500</v>
      </c>
      <c r="B42" s="105"/>
      <c r="C42" s="105"/>
    </row>
    <row r="43" ht="18" customHeight="1" spans="1:3">
      <c r="A43" s="109" t="s">
        <v>1501</v>
      </c>
      <c r="B43" s="105"/>
      <c r="C43" s="105"/>
    </row>
    <row r="44" ht="18" customHeight="1" spans="1:3">
      <c r="A44" s="109" t="s">
        <v>1502</v>
      </c>
      <c r="B44" s="105"/>
      <c r="C44" s="105"/>
    </row>
    <row r="45" ht="18" customHeight="1" spans="1:3">
      <c r="A45" s="109" t="s">
        <v>1503</v>
      </c>
      <c r="B45" s="105"/>
      <c r="C45" s="105"/>
    </row>
    <row r="46" ht="18" customHeight="1" spans="1:3">
      <c r="A46" s="109" t="s">
        <v>1504</v>
      </c>
      <c r="B46" s="105"/>
      <c r="C46" s="105"/>
    </row>
    <row r="47" ht="18" customHeight="1" spans="1:3">
      <c r="A47" s="109" t="s">
        <v>1505</v>
      </c>
      <c r="B47" s="105"/>
      <c r="C47" s="105"/>
    </row>
    <row r="48" ht="18" customHeight="1" spans="1:3">
      <c r="A48" s="109" t="s">
        <v>1506</v>
      </c>
      <c r="B48" s="105"/>
      <c r="C48" s="105"/>
    </row>
    <row r="49" ht="18" customHeight="1" spans="1:3">
      <c r="A49" s="109" t="s">
        <v>1507</v>
      </c>
      <c r="B49" s="105"/>
      <c r="C49" s="105"/>
    </row>
    <row r="50" ht="18" customHeight="1" spans="1:3">
      <c r="A50" s="109" t="s">
        <v>1508</v>
      </c>
      <c r="B50" s="105"/>
      <c r="C50" s="105"/>
    </row>
    <row r="51" ht="18" customHeight="1" spans="1:3">
      <c r="A51" s="111" t="s">
        <v>1509</v>
      </c>
      <c r="B51" s="105"/>
      <c r="C51" s="105"/>
    </row>
    <row r="52" ht="18" customHeight="1" spans="1:3">
      <c r="A52" s="112" t="s">
        <v>1510</v>
      </c>
      <c r="B52" s="105"/>
      <c r="C52" s="105"/>
    </row>
    <row r="53" ht="18" customHeight="1" spans="1:3">
      <c r="A53" s="112" t="s">
        <v>1511</v>
      </c>
      <c r="B53" s="105"/>
      <c r="C53" s="105"/>
    </row>
    <row r="54" ht="18" customHeight="1" spans="1:3">
      <c r="A54" s="112" t="s">
        <v>1512</v>
      </c>
      <c r="B54" s="105"/>
      <c r="C54" s="105"/>
    </row>
    <row r="55" ht="18" customHeight="1" spans="1:3">
      <c r="A55" s="112" t="s">
        <v>1513</v>
      </c>
      <c r="B55" s="105"/>
      <c r="C55" s="105"/>
    </row>
    <row r="56" ht="18" customHeight="1" spans="1:3">
      <c r="A56" s="109" t="s">
        <v>1514</v>
      </c>
      <c r="B56" s="105"/>
      <c r="C56" s="105"/>
    </row>
    <row r="57" ht="18" customHeight="1" spans="1:3">
      <c r="A57" s="109" t="s">
        <v>1515</v>
      </c>
      <c r="B57" s="105"/>
      <c r="C57" s="105"/>
    </row>
    <row r="58" ht="18" customHeight="1" spans="1:3">
      <c r="A58" s="113" t="s">
        <v>1516</v>
      </c>
      <c r="B58" s="105"/>
      <c r="C58" s="105"/>
    </row>
    <row r="59" ht="18" customHeight="1" spans="1:3">
      <c r="A59" s="109" t="s">
        <v>1517</v>
      </c>
      <c r="B59" s="105"/>
      <c r="C59" s="105"/>
    </row>
    <row r="60" ht="18" customHeight="1" spans="1:3">
      <c r="A60" s="109" t="s">
        <v>1518</v>
      </c>
      <c r="B60" s="105"/>
      <c r="C60" s="105"/>
    </row>
    <row r="61" ht="18" customHeight="1" spans="1:3">
      <c r="A61" s="109" t="s">
        <v>1519</v>
      </c>
      <c r="B61" s="105"/>
      <c r="C61" s="105"/>
    </row>
    <row r="62" ht="18" customHeight="1" spans="1:3">
      <c r="A62" s="109" t="s">
        <v>1520</v>
      </c>
      <c r="B62" s="105"/>
      <c r="C62" s="105"/>
    </row>
    <row r="63" ht="18" customHeight="1" spans="1:3">
      <c r="A63" s="109" t="s">
        <v>1521</v>
      </c>
      <c r="B63" s="105"/>
      <c r="C63" s="105"/>
    </row>
    <row r="64" ht="18" customHeight="1" spans="1:3">
      <c r="A64" s="109" t="s">
        <v>1522</v>
      </c>
      <c r="B64" s="105"/>
      <c r="C64" s="105"/>
    </row>
    <row r="65" ht="18" customHeight="1" spans="1:3">
      <c r="A65" s="109" t="s">
        <v>1523</v>
      </c>
      <c r="B65" s="105"/>
      <c r="C65" s="105"/>
    </row>
    <row r="66" ht="18" customHeight="1" spans="1:3">
      <c r="A66" s="109" t="s">
        <v>1524</v>
      </c>
      <c r="B66" s="105"/>
      <c r="C66" s="105"/>
    </row>
    <row r="67" ht="18" customHeight="1" spans="1:3">
      <c r="A67" s="109" t="s">
        <v>1525</v>
      </c>
      <c r="B67" s="105"/>
      <c r="C67" s="105"/>
    </row>
    <row r="68" ht="18" customHeight="1" spans="1:3">
      <c r="A68" s="109" t="s">
        <v>1526</v>
      </c>
      <c r="B68" s="105"/>
      <c r="C68" s="105"/>
    </row>
    <row r="69" ht="18" customHeight="1" spans="1:3">
      <c r="A69" s="109" t="s">
        <v>1527</v>
      </c>
      <c r="B69" s="105"/>
      <c r="C69" s="105"/>
    </row>
    <row r="70" ht="18" customHeight="1" spans="1:3">
      <c r="A70" s="109" t="s">
        <v>1528</v>
      </c>
      <c r="B70" s="105"/>
      <c r="C70" s="105"/>
    </row>
    <row r="71" ht="18" customHeight="1" spans="1:3">
      <c r="A71" s="109" t="s">
        <v>1529</v>
      </c>
      <c r="B71" s="105"/>
      <c r="C71" s="105"/>
    </row>
    <row r="72" ht="18" customHeight="1" spans="1:3">
      <c r="A72" s="109" t="s">
        <v>1530</v>
      </c>
      <c r="B72" s="105"/>
      <c r="C72" s="105"/>
    </row>
    <row r="73" ht="18" customHeight="1" spans="1:3">
      <c r="A73" s="114" t="s">
        <v>1531</v>
      </c>
      <c r="B73" s="115">
        <v>14334</v>
      </c>
      <c r="C73" s="115">
        <f>SUM(C74:C75)</f>
        <v>14334</v>
      </c>
    </row>
    <row r="74" ht="18" customHeight="1" spans="1:3">
      <c r="A74" s="116" t="s">
        <v>205</v>
      </c>
      <c r="B74" s="117">
        <v>169</v>
      </c>
      <c r="C74" s="117">
        <v>169</v>
      </c>
    </row>
    <row r="75" ht="18" customHeight="1" spans="1:3">
      <c r="A75" s="116" t="s">
        <v>207</v>
      </c>
      <c r="B75" s="117">
        <v>14165</v>
      </c>
      <c r="C75" s="117">
        <v>14165</v>
      </c>
    </row>
    <row r="76" ht="18" customHeight="1" spans="1:3">
      <c r="A76" s="114" t="s">
        <v>1532</v>
      </c>
      <c r="B76" s="118">
        <v>17700</v>
      </c>
      <c r="C76" s="118">
        <v>17700</v>
      </c>
    </row>
    <row r="77" ht="18" customHeight="1" spans="1:3">
      <c r="A77" s="114" t="s">
        <v>1533</v>
      </c>
      <c r="B77" s="117"/>
      <c r="C77" s="117"/>
    </row>
    <row r="78" ht="18" customHeight="1" spans="1:3">
      <c r="A78" s="114" t="s">
        <v>374</v>
      </c>
      <c r="B78" s="118">
        <v>3736</v>
      </c>
      <c r="C78" s="118">
        <v>3736</v>
      </c>
    </row>
    <row r="79" ht="18" customHeight="1" spans="1:3">
      <c r="A79" s="114" t="s">
        <v>1534</v>
      </c>
      <c r="B79" s="117"/>
      <c r="C79" s="117"/>
    </row>
    <row r="80" ht="18" customHeight="1" spans="1:3">
      <c r="A80" s="114" t="s">
        <v>1535</v>
      </c>
      <c r="B80" s="118">
        <v>67105</v>
      </c>
      <c r="C80" s="118">
        <v>67105</v>
      </c>
    </row>
    <row r="81" ht="18" customHeight="1" spans="1:3">
      <c r="A81" s="116" t="s">
        <v>1536</v>
      </c>
      <c r="B81" s="117">
        <v>67105</v>
      </c>
      <c r="C81" s="117">
        <v>67105</v>
      </c>
    </row>
    <row r="82" ht="18" customHeight="1" spans="1:3">
      <c r="A82" s="116" t="s">
        <v>1537</v>
      </c>
      <c r="B82" s="117"/>
      <c r="C82" s="117"/>
    </row>
    <row r="84" spans="1:1">
      <c r="A84" s="119" t="s">
        <v>1538</v>
      </c>
    </row>
  </sheetData>
  <mergeCells count="1">
    <mergeCell ref="A1:C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workbookViewId="0">
      <selection activeCell="B8" sqref="B8"/>
    </sheetView>
  </sheetViews>
  <sheetFormatPr defaultColWidth="9" defaultRowHeight="14.25" outlineLevelRow="3" outlineLevelCol="4"/>
  <cols>
    <col min="1" max="1" width="22.5" style="58" customWidth="1"/>
    <col min="2" max="2" width="20.125" style="58" customWidth="1"/>
    <col min="3" max="3" width="21.25" style="58" customWidth="1"/>
    <col min="4" max="4" width="19.875" style="58" customWidth="1"/>
    <col min="5" max="5" width="16.375" style="58" customWidth="1"/>
    <col min="6" max="16384" width="9" style="58"/>
  </cols>
  <sheetData>
    <row r="1" s="58" customFormat="1" ht="35.25" customHeight="1" spans="1:5">
      <c r="A1" s="59" t="s">
        <v>1541</v>
      </c>
      <c r="B1" s="59"/>
      <c r="C1" s="59"/>
      <c r="D1" s="59"/>
      <c r="E1" s="59"/>
    </row>
    <row r="2" s="58" customFormat="1" ht="48.75" customHeight="1" spans="1:5">
      <c r="A2" s="60"/>
      <c r="B2" s="60"/>
      <c r="C2" s="60"/>
      <c r="D2" s="60"/>
      <c r="E2" s="61" t="s">
        <v>1542</v>
      </c>
    </row>
    <row r="3" s="58" customFormat="1" ht="56.25" customHeight="1" spans="1:5">
      <c r="A3" s="62" t="s">
        <v>1543</v>
      </c>
      <c r="B3" s="62" t="s">
        <v>1544</v>
      </c>
      <c r="C3" s="62" t="s">
        <v>1545</v>
      </c>
      <c r="D3" s="62" t="s">
        <v>1546</v>
      </c>
      <c r="E3" s="63" t="s">
        <v>1547</v>
      </c>
    </row>
    <row r="4" s="58" customFormat="1" ht="56.25" customHeight="1" spans="1:5">
      <c r="A4" s="64" t="s">
        <v>1548</v>
      </c>
      <c r="B4" s="65">
        <v>94423</v>
      </c>
      <c r="C4" s="65">
        <v>100154</v>
      </c>
      <c r="D4" s="65">
        <v>102300</v>
      </c>
      <c r="E4" s="66">
        <f>C4/D4*100%</f>
        <v>0.979022482893451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9"/>
  <sheetViews>
    <sheetView showZeros="0" workbookViewId="0">
      <pane ySplit="3" topLeftCell="A4" activePane="bottomLeft" state="frozen"/>
      <selection/>
      <selection pane="bottomLeft" activeCell="A1" sqref="A1:N1"/>
    </sheetView>
  </sheetViews>
  <sheetFormatPr defaultColWidth="9" defaultRowHeight="14.25"/>
  <cols>
    <col min="1" max="1" width="41.75" style="77" customWidth="1"/>
    <col min="2" max="5" width="10.75" style="58" customWidth="1"/>
    <col min="6" max="6" width="10.625" style="58" customWidth="1"/>
    <col min="7" max="7" width="9.14166666666667" style="58" customWidth="1"/>
    <col min="8" max="8" width="42.625" style="58" customWidth="1"/>
    <col min="9" max="12" width="10.75" style="58" customWidth="1"/>
    <col min="13" max="13" width="9.25" style="58"/>
    <col min="14" max="14" width="9" style="58" customWidth="1"/>
    <col min="15" max="16384" width="9" style="58"/>
  </cols>
  <sheetData>
    <row r="1" ht="30.75" customHeight="1" spans="1:14">
      <c r="A1" s="84" t="s">
        <v>1549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="67" customFormat="1" ht="18" customHeight="1" spans="1:14">
      <c r="A2" s="85"/>
      <c r="B2" s="70"/>
      <c r="E2" s="70"/>
      <c r="G2" s="70"/>
      <c r="N2" s="70" t="s">
        <v>24</v>
      </c>
    </row>
    <row r="3" s="68" customFormat="1" ht="39" customHeight="1" spans="1:14">
      <c r="A3" s="86" t="s">
        <v>31</v>
      </c>
      <c r="B3" s="9" t="s">
        <v>26</v>
      </c>
      <c r="C3" s="9" t="s">
        <v>27</v>
      </c>
      <c r="D3" s="51" t="s">
        <v>1550</v>
      </c>
      <c r="E3" s="9" t="s">
        <v>28</v>
      </c>
      <c r="F3" s="10" t="s">
        <v>29</v>
      </c>
      <c r="G3" s="11" t="s">
        <v>30</v>
      </c>
      <c r="H3" s="71" t="s">
        <v>225</v>
      </c>
      <c r="I3" s="9" t="s">
        <v>26</v>
      </c>
      <c r="J3" s="9" t="s">
        <v>27</v>
      </c>
      <c r="K3" s="9" t="s">
        <v>1550</v>
      </c>
      <c r="L3" s="9" t="s">
        <v>28</v>
      </c>
      <c r="M3" s="10" t="s">
        <v>29</v>
      </c>
      <c r="N3" s="48" t="s">
        <v>1551</v>
      </c>
    </row>
    <row r="4" s="77" customFormat="1" ht="17.1" customHeight="1" spans="1:14">
      <c r="A4" s="87" t="s">
        <v>1552</v>
      </c>
      <c r="B4" s="75"/>
      <c r="C4" s="75"/>
      <c r="D4" s="75"/>
      <c r="E4" s="75"/>
      <c r="F4" s="17" t="str">
        <f t="shared" ref="F4:F12" si="0">IF(B4&lt;&gt;0,ROUND(100*(E4/B4-1),1),"")</f>
        <v/>
      </c>
      <c r="G4" s="17" t="str">
        <f t="shared" ref="G4:G12" si="1">IF(C4&lt;&gt;0,ROUND(100*(E4/C4),1),"")</f>
        <v/>
      </c>
      <c r="H4" s="46" t="s">
        <v>1553</v>
      </c>
      <c r="I4" s="26">
        <f t="shared" ref="I4:L4" si="2">SUM(I5,I9)</f>
        <v>4</v>
      </c>
      <c r="J4" s="26">
        <f t="shared" si="2"/>
        <v>0</v>
      </c>
      <c r="K4" s="26">
        <f t="shared" si="2"/>
        <v>11</v>
      </c>
      <c r="L4" s="26">
        <f t="shared" si="2"/>
        <v>4</v>
      </c>
      <c r="M4" s="17">
        <f t="shared" ref="M4:M13" si="3">IF(I4&lt;&gt;0,ROUND(100*(L4/I4-1),1),"")</f>
        <v>0</v>
      </c>
      <c r="N4" s="17">
        <f t="shared" ref="N4:N16" si="4">IF(K4&lt;&gt;0,ROUND(100*(L4/K4),1),"")</f>
        <v>36.4</v>
      </c>
    </row>
    <row r="5" ht="17.1" customHeight="1" spans="1:14">
      <c r="A5" s="88" t="s">
        <v>1554</v>
      </c>
      <c r="B5" s="75"/>
      <c r="C5" s="75"/>
      <c r="D5" s="75"/>
      <c r="E5" s="75"/>
      <c r="F5" s="17" t="str">
        <f t="shared" si="0"/>
        <v/>
      </c>
      <c r="G5" s="17" t="str">
        <f t="shared" si="1"/>
        <v/>
      </c>
      <c r="H5" s="46" t="s">
        <v>1555</v>
      </c>
      <c r="I5" s="26">
        <f t="shared" ref="I5:L5" si="5">SUM(I6:I8)</f>
        <v>4</v>
      </c>
      <c r="J5" s="26">
        <f t="shared" si="5"/>
        <v>0</v>
      </c>
      <c r="K5" s="26">
        <v>4</v>
      </c>
      <c r="L5" s="26">
        <f t="shared" si="5"/>
        <v>4</v>
      </c>
      <c r="M5" s="17">
        <f t="shared" si="3"/>
        <v>0</v>
      </c>
      <c r="N5" s="17">
        <f t="shared" si="4"/>
        <v>100</v>
      </c>
    </row>
    <row r="6" ht="17.1" customHeight="1" spans="1:14">
      <c r="A6" s="88" t="s">
        <v>1556</v>
      </c>
      <c r="B6" s="75"/>
      <c r="C6" s="75"/>
      <c r="D6" s="75"/>
      <c r="E6" s="75"/>
      <c r="F6" s="17" t="str">
        <f t="shared" si="0"/>
        <v/>
      </c>
      <c r="G6" s="17" t="str">
        <f t="shared" si="1"/>
        <v/>
      </c>
      <c r="H6" s="46" t="s">
        <v>1557</v>
      </c>
      <c r="I6" s="26">
        <v>3</v>
      </c>
      <c r="J6" s="26"/>
      <c r="K6" s="75"/>
      <c r="L6" s="75">
        <v>2</v>
      </c>
      <c r="M6" s="17">
        <f t="shared" si="3"/>
        <v>-33.3</v>
      </c>
      <c r="N6" s="17" t="str">
        <f t="shared" si="4"/>
        <v/>
      </c>
    </row>
    <row r="7" ht="17.1" customHeight="1" spans="1:14">
      <c r="A7" s="88" t="s">
        <v>1558</v>
      </c>
      <c r="B7" s="75">
        <f>SUM(B8:B12)</f>
        <v>19017</v>
      </c>
      <c r="C7" s="75">
        <f>SUM(C8:C12)</f>
        <v>25000</v>
      </c>
      <c r="D7" s="75">
        <v>28691</v>
      </c>
      <c r="E7" s="75">
        <f>SUM(E8:E12)</f>
        <v>25227</v>
      </c>
      <c r="F7" s="17">
        <f t="shared" si="0"/>
        <v>32.7</v>
      </c>
      <c r="G7" s="17">
        <f t="shared" si="1"/>
        <v>100.9</v>
      </c>
      <c r="H7" s="46" t="s">
        <v>1559</v>
      </c>
      <c r="I7" s="26"/>
      <c r="J7" s="26"/>
      <c r="K7" s="75"/>
      <c r="L7" s="75"/>
      <c r="M7" s="17" t="str">
        <f t="shared" si="3"/>
        <v/>
      </c>
      <c r="N7" s="17" t="str">
        <f t="shared" si="4"/>
        <v/>
      </c>
    </row>
    <row r="8" ht="17.1" customHeight="1" spans="1:14">
      <c r="A8" s="80" t="s">
        <v>1560</v>
      </c>
      <c r="B8" s="16">
        <v>17941</v>
      </c>
      <c r="C8" s="16">
        <v>25000</v>
      </c>
      <c r="D8" s="16"/>
      <c r="E8" s="16">
        <v>24527</v>
      </c>
      <c r="F8" s="17">
        <f t="shared" si="0"/>
        <v>36.7</v>
      </c>
      <c r="G8" s="17">
        <f t="shared" si="1"/>
        <v>98.1</v>
      </c>
      <c r="H8" s="46" t="s">
        <v>1561</v>
      </c>
      <c r="I8" s="26">
        <v>1</v>
      </c>
      <c r="J8" s="26"/>
      <c r="K8" s="75"/>
      <c r="L8" s="75">
        <v>2</v>
      </c>
      <c r="M8" s="17">
        <f t="shared" si="3"/>
        <v>100</v>
      </c>
      <c r="N8" s="17" t="str">
        <f t="shared" si="4"/>
        <v/>
      </c>
    </row>
    <row r="9" ht="17.1" customHeight="1" spans="1:14">
      <c r="A9" s="80" t="s">
        <v>1562</v>
      </c>
      <c r="B9" s="16">
        <v>393</v>
      </c>
      <c r="C9" s="75"/>
      <c r="D9" s="16"/>
      <c r="E9" s="16">
        <v>527</v>
      </c>
      <c r="F9" s="17">
        <f t="shared" si="0"/>
        <v>34.1</v>
      </c>
      <c r="G9" s="17" t="str">
        <f t="shared" ref="G9:G18" si="6">IF(C9&lt;&gt;0,ROUND(100*(E9/C9),1),"")</f>
        <v/>
      </c>
      <c r="H9" s="46" t="s">
        <v>1563</v>
      </c>
      <c r="I9" s="26">
        <f>SUM(I10)</f>
        <v>0</v>
      </c>
      <c r="J9" s="26"/>
      <c r="K9" s="75">
        <v>7</v>
      </c>
      <c r="L9" s="75"/>
      <c r="M9" s="17" t="str">
        <f t="shared" si="3"/>
        <v/>
      </c>
      <c r="N9" s="17">
        <f t="shared" si="4"/>
        <v>0</v>
      </c>
    </row>
    <row r="10" ht="17.1" customHeight="1" spans="1:14">
      <c r="A10" s="80" t="s">
        <v>1564</v>
      </c>
      <c r="B10" s="75"/>
      <c r="C10" s="75"/>
      <c r="D10" s="16"/>
      <c r="E10" s="16">
        <v>0</v>
      </c>
      <c r="F10" s="17" t="str">
        <f t="shared" si="0"/>
        <v/>
      </c>
      <c r="G10" s="17" t="str">
        <f t="shared" si="6"/>
        <v/>
      </c>
      <c r="H10" s="46" t="s">
        <v>1565</v>
      </c>
      <c r="I10" s="26"/>
      <c r="J10" s="26"/>
      <c r="K10" s="75"/>
      <c r="L10" s="75"/>
      <c r="M10" s="17" t="str">
        <f t="shared" si="3"/>
        <v/>
      </c>
      <c r="N10" s="17" t="str">
        <f t="shared" si="4"/>
        <v/>
      </c>
    </row>
    <row r="11" ht="17.1" customHeight="1" spans="1:14">
      <c r="A11" s="80" t="s">
        <v>1566</v>
      </c>
      <c r="B11" s="16">
        <v>-252</v>
      </c>
      <c r="C11" s="75"/>
      <c r="D11" s="16"/>
      <c r="E11" s="16">
        <v>-74</v>
      </c>
      <c r="F11" s="17">
        <f t="shared" si="0"/>
        <v>-70.6</v>
      </c>
      <c r="G11" s="17" t="str">
        <f t="shared" si="6"/>
        <v/>
      </c>
      <c r="H11" s="46" t="s">
        <v>1567</v>
      </c>
      <c r="I11" s="26">
        <f t="shared" ref="I11:L11" si="7">SUM(I12,I15,I18)</f>
        <v>1639</v>
      </c>
      <c r="J11" s="26">
        <f t="shared" si="7"/>
        <v>1274</v>
      </c>
      <c r="K11" s="26">
        <f t="shared" si="7"/>
        <v>4942</v>
      </c>
      <c r="L11" s="26">
        <f t="shared" si="7"/>
        <v>2531</v>
      </c>
      <c r="M11" s="17">
        <f t="shared" si="3"/>
        <v>54.4</v>
      </c>
      <c r="N11" s="17">
        <f t="shared" si="4"/>
        <v>51.2</v>
      </c>
    </row>
    <row r="12" ht="17.1" customHeight="1" spans="1:14">
      <c r="A12" s="80" t="s">
        <v>1568</v>
      </c>
      <c r="B12" s="16">
        <v>935</v>
      </c>
      <c r="C12" s="75"/>
      <c r="D12" s="16"/>
      <c r="E12" s="16">
        <v>247</v>
      </c>
      <c r="F12" s="17">
        <f t="shared" ref="F12:F18" si="8">IF(B12&lt;&gt;0,ROUND(100*(E12/B12-1),1),"")</f>
        <v>-73.6</v>
      </c>
      <c r="G12" s="17" t="str">
        <f t="shared" si="6"/>
        <v/>
      </c>
      <c r="H12" s="46" t="s">
        <v>1569</v>
      </c>
      <c r="I12" s="26">
        <f t="shared" ref="I12:L12" si="9">SUM(I13:I14)</f>
        <v>1629</v>
      </c>
      <c r="J12" s="26">
        <f t="shared" si="9"/>
        <v>1274</v>
      </c>
      <c r="K12" s="26">
        <v>4811</v>
      </c>
      <c r="L12" s="26">
        <v>2475</v>
      </c>
      <c r="M12" s="17">
        <f t="shared" si="3"/>
        <v>51.9</v>
      </c>
      <c r="N12" s="17">
        <f t="shared" si="4"/>
        <v>51.4</v>
      </c>
    </row>
    <row r="13" ht="17.1" customHeight="1" spans="1:14">
      <c r="A13" s="88" t="s">
        <v>1570</v>
      </c>
      <c r="B13" s="16">
        <v>809</v>
      </c>
      <c r="C13" s="16">
        <v>800</v>
      </c>
      <c r="D13" s="16">
        <v>800</v>
      </c>
      <c r="E13" s="16">
        <v>434</v>
      </c>
      <c r="F13" s="17">
        <f t="shared" si="8"/>
        <v>-46.4</v>
      </c>
      <c r="G13" s="17">
        <f t="shared" si="6"/>
        <v>54.3</v>
      </c>
      <c r="H13" s="46" t="s">
        <v>1571</v>
      </c>
      <c r="I13" s="26">
        <v>741</v>
      </c>
      <c r="J13" s="26">
        <v>741</v>
      </c>
      <c r="K13" s="26"/>
      <c r="L13" s="26"/>
      <c r="M13" s="17"/>
      <c r="N13" s="17" t="str">
        <f t="shared" si="4"/>
        <v/>
      </c>
    </row>
    <row r="14" ht="17.1" customHeight="1" spans="1:14">
      <c r="A14" s="88" t="s">
        <v>1572</v>
      </c>
      <c r="B14" s="16">
        <v>999</v>
      </c>
      <c r="C14" s="16">
        <v>800</v>
      </c>
      <c r="D14" s="16">
        <v>800</v>
      </c>
      <c r="E14" s="16">
        <v>960</v>
      </c>
      <c r="F14" s="17">
        <f t="shared" si="8"/>
        <v>-3.9</v>
      </c>
      <c r="G14" s="17">
        <f t="shared" si="6"/>
        <v>120</v>
      </c>
      <c r="H14" s="46" t="s">
        <v>1573</v>
      </c>
      <c r="I14" s="26">
        <v>888</v>
      </c>
      <c r="J14" s="26">
        <v>533</v>
      </c>
      <c r="K14" s="26"/>
      <c r="L14" s="26"/>
      <c r="M14" s="17"/>
      <c r="N14" s="17" t="str">
        <f t="shared" si="4"/>
        <v/>
      </c>
    </row>
    <row r="15" customFormat="1" ht="17.1" customHeight="1" spans="1:14">
      <c r="A15" s="88" t="s">
        <v>1574</v>
      </c>
      <c r="B15" s="75"/>
      <c r="C15" s="75"/>
      <c r="D15" s="75"/>
      <c r="E15" s="75"/>
      <c r="F15" s="17" t="str">
        <f t="shared" si="8"/>
        <v/>
      </c>
      <c r="G15" s="17" t="str">
        <f t="shared" si="6"/>
        <v/>
      </c>
      <c r="H15" s="46" t="s">
        <v>1575</v>
      </c>
      <c r="I15" s="26">
        <f t="shared" ref="I15:L15" si="10">SUM(I16:I17)</f>
        <v>10</v>
      </c>
      <c r="J15" s="26">
        <f t="shared" si="10"/>
        <v>0</v>
      </c>
      <c r="K15" s="26">
        <v>131</v>
      </c>
      <c r="L15" s="26">
        <f t="shared" si="10"/>
        <v>56</v>
      </c>
      <c r="M15" s="17"/>
      <c r="N15" s="17">
        <f t="shared" si="4"/>
        <v>42.7</v>
      </c>
    </row>
    <row r="16" s="78" customFormat="1" ht="17.1" customHeight="1" spans="1:14">
      <c r="A16" s="88" t="s">
        <v>1576</v>
      </c>
      <c r="B16" s="75">
        <f>SUM(B17:B18)</f>
        <v>858</v>
      </c>
      <c r="C16" s="75">
        <f>SUM(C17:C18)</f>
        <v>0</v>
      </c>
      <c r="D16" s="75"/>
      <c r="E16" s="75">
        <f>SUM(E17:E18)</f>
        <v>1303</v>
      </c>
      <c r="F16" s="17">
        <f t="shared" si="8"/>
        <v>51.9</v>
      </c>
      <c r="G16" s="17" t="str">
        <f t="shared" si="6"/>
        <v/>
      </c>
      <c r="H16" s="46" t="s">
        <v>1571</v>
      </c>
      <c r="I16" s="26"/>
      <c r="J16" s="26"/>
      <c r="K16" s="75"/>
      <c r="L16" s="75"/>
      <c r="M16" s="17" t="str">
        <f t="shared" ref="M14:M21" si="11">IF(I16&lt;&gt;0,ROUND(100*(L16/I16-1),1),"")</f>
        <v/>
      </c>
      <c r="N16" s="17" t="str">
        <f t="shared" si="4"/>
        <v/>
      </c>
    </row>
    <row r="17" s="78" customFormat="1" ht="17.1" customHeight="1" spans="1:14">
      <c r="A17" s="89" t="s">
        <v>1577</v>
      </c>
      <c r="B17" s="16">
        <v>679</v>
      </c>
      <c r="C17" s="75"/>
      <c r="D17" s="75"/>
      <c r="E17" s="75">
        <v>819</v>
      </c>
      <c r="F17" s="17">
        <f t="shared" si="8"/>
        <v>20.6</v>
      </c>
      <c r="G17" s="17" t="str">
        <f t="shared" si="6"/>
        <v/>
      </c>
      <c r="H17" s="46" t="s">
        <v>1573</v>
      </c>
      <c r="I17" s="26">
        <v>10</v>
      </c>
      <c r="J17" s="26"/>
      <c r="K17" s="26"/>
      <c r="L17" s="26">
        <v>56</v>
      </c>
      <c r="M17" s="17">
        <f t="shared" si="11"/>
        <v>460</v>
      </c>
      <c r="N17" s="17" t="str">
        <f t="shared" ref="N14:N20" si="12">IF(K17&lt;&gt;0,ROUND(100*(L17/K17),1),"")</f>
        <v/>
      </c>
    </row>
    <row r="18" ht="30" customHeight="1" spans="1:14">
      <c r="A18" s="89" t="s">
        <v>1578</v>
      </c>
      <c r="B18" s="16">
        <v>179</v>
      </c>
      <c r="C18" s="75"/>
      <c r="D18" s="75"/>
      <c r="E18" s="75">
        <v>484</v>
      </c>
      <c r="F18" s="17">
        <f t="shared" si="8"/>
        <v>170.4</v>
      </c>
      <c r="G18" s="17" t="str">
        <f t="shared" si="6"/>
        <v/>
      </c>
      <c r="H18" s="46" t="s">
        <v>1579</v>
      </c>
      <c r="I18" s="26">
        <f t="shared" ref="I18:L18" si="13">SUM(I19)</f>
        <v>0</v>
      </c>
      <c r="J18" s="26">
        <f t="shared" si="13"/>
        <v>0</v>
      </c>
      <c r="K18" s="26">
        <f t="shared" si="13"/>
        <v>0</v>
      </c>
      <c r="L18" s="26">
        <f t="shared" si="13"/>
        <v>0</v>
      </c>
      <c r="M18" s="79" t="str">
        <f t="shared" si="11"/>
        <v/>
      </c>
      <c r="N18" s="17" t="str">
        <f t="shared" si="12"/>
        <v/>
      </c>
    </row>
    <row r="19" s="58" customFormat="1" ht="17.1" customHeight="1" spans="1:14">
      <c r="A19" s="89"/>
      <c r="B19" s="75"/>
      <c r="C19" s="75"/>
      <c r="D19" s="75"/>
      <c r="E19" s="75"/>
      <c r="F19" s="17"/>
      <c r="G19" s="17"/>
      <c r="H19" s="46" t="s">
        <v>1573</v>
      </c>
      <c r="I19" s="26"/>
      <c r="J19" s="26"/>
      <c r="K19" s="75"/>
      <c r="L19" s="75"/>
      <c r="M19" s="17" t="str">
        <f t="shared" si="11"/>
        <v/>
      </c>
      <c r="N19" s="17" t="str">
        <f t="shared" si="12"/>
        <v/>
      </c>
    </row>
    <row r="20" s="58" customFormat="1" ht="17.1" customHeight="1" spans="1:14">
      <c r="A20" s="80"/>
      <c r="B20" s="75"/>
      <c r="C20" s="75"/>
      <c r="D20" s="75"/>
      <c r="E20" s="75"/>
      <c r="F20" s="17"/>
      <c r="G20" s="17"/>
      <c r="H20" s="46" t="s">
        <v>1580</v>
      </c>
      <c r="I20" s="26">
        <f t="shared" ref="I20:L20" si="14">SUM(I21,I29,I31,I32,I36,I38)</f>
        <v>13259</v>
      </c>
      <c r="J20" s="26">
        <f t="shared" si="14"/>
        <v>15970</v>
      </c>
      <c r="K20" s="26">
        <f t="shared" si="14"/>
        <v>29613</v>
      </c>
      <c r="L20" s="26">
        <f t="shared" si="14"/>
        <v>27434</v>
      </c>
      <c r="M20" s="17">
        <f t="shared" si="11"/>
        <v>106.9</v>
      </c>
      <c r="N20" s="17">
        <f t="shared" si="12"/>
        <v>92.6</v>
      </c>
    </row>
    <row r="21" ht="17.1" customHeight="1" spans="1:14">
      <c r="A21" s="88"/>
      <c r="B21" s="75"/>
      <c r="C21" s="75"/>
      <c r="D21" s="75"/>
      <c r="E21" s="75"/>
      <c r="F21" s="17"/>
      <c r="G21" s="17"/>
      <c r="H21" s="46" t="s">
        <v>1581</v>
      </c>
      <c r="I21" s="26">
        <f t="shared" ref="I21:L21" si="15">SUM(I22:I28)</f>
        <v>12056</v>
      </c>
      <c r="J21" s="26">
        <f t="shared" si="15"/>
        <v>14370</v>
      </c>
      <c r="K21" s="26">
        <v>28457</v>
      </c>
      <c r="L21" s="26">
        <v>26661</v>
      </c>
      <c r="M21" s="17">
        <f t="shared" si="11"/>
        <v>121.1</v>
      </c>
      <c r="N21" s="17">
        <f t="shared" ref="N21:N31" si="16">IF(K21&lt;&gt;0,ROUND(100*(L21/K21),1),"")</f>
        <v>93.7</v>
      </c>
    </row>
    <row r="22" ht="17.1" customHeight="1" spans="1:14">
      <c r="A22" s="88"/>
      <c r="B22" s="75"/>
      <c r="C22" s="75"/>
      <c r="D22" s="75"/>
      <c r="E22" s="75"/>
      <c r="F22" s="17"/>
      <c r="G22" s="17"/>
      <c r="H22" s="46" t="s">
        <v>1582</v>
      </c>
      <c r="I22" s="26">
        <v>3986</v>
      </c>
      <c r="J22" s="26">
        <f>14753-383</f>
        <v>14370</v>
      </c>
      <c r="K22" s="26"/>
      <c r="L22" s="26"/>
      <c r="M22" s="17"/>
      <c r="N22" s="17" t="str">
        <f t="shared" si="16"/>
        <v/>
      </c>
    </row>
    <row r="23" ht="17.1" customHeight="1" spans="1:14">
      <c r="A23" s="88"/>
      <c r="B23" s="75"/>
      <c r="C23" s="75"/>
      <c r="D23" s="75"/>
      <c r="E23" s="75"/>
      <c r="F23" s="17"/>
      <c r="G23" s="17"/>
      <c r="H23" s="46" t="s">
        <v>1583</v>
      </c>
      <c r="I23" s="26">
        <v>3943</v>
      </c>
      <c r="J23" s="26"/>
      <c r="K23" s="26"/>
      <c r="L23" s="26"/>
      <c r="M23" s="17"/>
      <c r="N23" s="17" t="str">
        <f t="shared" si="16"/>
        <v/>
      </c>
    </row>
    <row r="24" ht="17.1" customHeight="1" spans="1:14">
      <c r="A24" s="88"/>
      <c r="B24" s="75"/>
      <c r="C24" s="75"/>
      <c r="D24" s="75"/>
      <c r="E24" s="75"/>
      <c r="F24" s="17"/>
      <c r="G24" s="17"/>
      <c r="H24" s="46" t="s">
        <v>1584</v>
      </c>
      <c r="I24" s="26"/>
      <c r="J24" s="26"/>
      <c r="K24" s="26"/>
      <c r="L24" s="26"/>
      <c r="M24" s="17"/>
      <c r="N24" s="17" t="str">
        <f t="shared" si="16"/>
        <v/>
      </c>
    </row>
    <row r="25" ht="17.1" customHeight="1" spans="1:14">
      <c r="A25" s="88"/>
      <c r="B25" s="75"/>
      <c r="C25" s="75"/>
      <c r="D25" s="75"/>
      <c r="E25" s="75"/>
      <c r="F25" s="17"/>
      <c r="G25" s="17"/>
      <c r="H25" s="46" t="s">
        <v>1585</v>
      </c>
      <c r="I25" s="26">
        <v>3472</v>
      </c>
      <c r="J25" s="26"/>
      <c r="K25" s="26"/>
      <c r="L25" s="26"/>
      <c r="M25" s="17"/>
      <c r="N25" s="17" t="str">
        <f t="shared" si="16"/>
        <v/>
      </c>
    </row>
    <row r="26" ht="17.1" customHeight="1" spans="1:14">
      <c r="A26" s="88"/>
      <c r="B26" s="75"/>
      <c r="C26" s="75"/>
      <c r="D26" s="75"/>
      <c r="E26" s="75"/>
      <c r="F26" s="17"/>
      <c r="G26" s="17"/>
      <c r="H26" s="46" t="s">
        <v>1586</v>
      </c>
      <c r="I26" s="26">
        <v>12</v>
      </c>
      <c r="J26" s="26"/>
      <c r="K26" s="26"/>
      <c r="L26" s="26"/>
      <c r="M26" s="17"/>
      <c r="N26" s="17" t="str">
        <f t="shared" ref="N26:N69" si="17">IF(K26&lt;&gt;0,ROUND(100*(L26/K26),1),"")</f>
        <v/>
      </c>
    </row>
    <row r="27" ht="17.1" customHeight="1" spans="1:14">
      <c r="A27" s="88"/>
      <c r="B27" s="75"/>
      <c r="C27" s="75"/>
      <c r="D27" s="75"/>
      <c r="E27" s="75"/>
      <c r="F27" s="17"/>
      <c r="G27" s="17"/>
      <c r="H27" s="46" t="s">
        <v>1587</v>
      </c>
      <c r="I27" s="26">
        <v>165</v>
      </c>
      <c r="J27" s="26"/>
      <c r="K27" s="75"/>
      <c r="L27" s="75"/>
      <c r="M27" s="17"/>
      <c r="N27" s="17" t="str">
        <f t="shared" si="17"/>
        <v/>
      </c>
    </row>
    <row r="28" ht="17.1" customHeight="1" spans="1:14">
      <c r="A28" s="88"/>
      <c r="B28" s="75"/>
      <c r="C28" s="75"/>
      <c r="D28" s="75"/>
      <c r="E28" s="75"/>
      <c r="F28" s="17"/>
      <c r="G28" s="17"/>
      <c r="H28" s="46" t="s">
        <v>1588</v>
      </c>
      <c r="I28" s="26">
        <v>478</v>
      </c>
      <c r="J28" s="26"/>
      <c r="K28" s="26"/>
      <c r="L28" s="26"/>
      <c r="M28" s="17"/>
      <c r="N28" s="17" t="str">
        <f t="shared" si="17"/>
        <v/>
      </c>
    </row>
    <row r="29" ht="17.1" customHeight="1" spans="1:14">
      <c r="A29" s="88"/>
      <c r="B29" s="75"/>
      <c r="C29" s="75"/>
      <c r="D29" s="75"/>
      <c r="E29" s="75"/>
      <c r="F29" s="17"/>
      <c r="G29" s="17"/>
      <c r="H29" s="46" t="s">
        <v>1589</v>
      </c>
      <c r="I29" s="26"/>
      <c r="J29" s="26"/>
      <c r="K29" s="75">
        <v>256</v>
      </c>
      <c r="L29" s="75"/>
      <c r="M29" s="17" t="str">
        <f>IF(I29&lt;&gt;0,ROUND(100*(L29/I29-1),1),"")</f>
        <v/>
      </c>
      <c r="N29" s="17">
        <f t="shared" si="17"/>
        <v>0</v>
      </c>
    </row>
    <row r="30" ht="17.1" customHeight="1" spans="1:14">
      <c r="A30" s="88"/>
      <c r="B30" s="75"/>
      <c r="C30" s="75"/>
      <c r="D30" s="75"/>
      <c r="E30" s="75"/>
      <c r="F30" s="17"/>
      <c r="G30" s="17"/>
      <c r="H30" s="46" t="s">
        <v>1583</v>
      </c>
      <c r="I30" s="26"/>
      <c r="J30" s="26"/>
      <c r="K30" s="75"/>
      <c r="L30" s="75"/>
      <c r="M30" s="17" t="str">
        <f>IF(I30&lt;&gt;0,ROUND(100*(L30/I30-1),1),"")</f>
        <v/>
      </c>
      <c r="N30" s="17" t="str">
        <f t="shared" si="17"/>
        <v/>
      </c>
    </row>
    <row r="31" ht="17.1" customHeight="1" spans="1:14">
      <c r="A31" s="88"/>
      <c r="B31" s="75"/>
      <c r="C31" s="75"/>
      <c r="D31" s="75"/>
      <c r="E31" s="75"/>
      <c r="F31" s="17"/>
      <c r="G31" s="17"/>
      <c r="H31" s="46" t="s">
        <v>1590</v>
      </c>
      <c r="I31" s="26">
        <v>360</v>
      </c>
      <c r="J31" s="26"/>
      <c r="K31" s="75">
        <v>2</v>
      </c>
      <c r="L31" s="75">
        <v>2</v>
      </c>
      <c r="M31" s="17">
        <f>IF(I31&lt;&gt;0,ROUND(100*(L31/I31-1),1),"")</f>
        <v>-99.4</v>
      </c>
      <c r="N31" s="17">
        <f t="shared" si="17"/>
        <v>100</v>
      </c>
    </row>
    <row r="32" ht="17.1" customHeight="1" spans="1:14">
      <c r="A32" s="88"/>
      <c r="B32" s="75"/>
      <c r="C32" s="75"/>
      <c r="D32" s="75"/>
      <c r="E32" s="75"/>
      <c r="F32" s="17"/>
      <c r="G32" s="17"/>
      <c r="H32" s="46" t="s">
        <v>1591</v>
      </c>
      <c r="I32" s="26">
        <f>SUM(I33:I35)</f>
        <v>50</v>
      </c>
      <c r="J32" s="26">
        <f>SUM(J33:J35)</f>
        <v>800</v>
      </c>
      <c r="K32" s="75"/>
      <c r="L32" s="75"/>
      <c r="M32" s="17"/>
      <c r="N32" s="17" t="str">
        <f t="shared" si="17"/>
        <v/>
      </c>
    </row>
    <row r="33" ht="17.1" customHeight="1" spans="1:14">
      <c r="A33" s="88"/>
      <c r="B33" s="75"/>
      <c r="C33" s="75"/>
      <c r="D33" s="75"/>
      <c r="E33" s="75"/>
      <c r="F33" s="17"/>
      <c r="G33" s="17"/>
      <c r="H33" s="46" t="s">
        <v>1592</v>
      </c>
      <c r="I33" s="26"/>
      <c r="J33" s="26"/>
      <c r="K33" s="75"/>
      <c r="L33" s="75"/>
      <c r="M33" s="17"/>
      <c r="N33" s="17" t="str">
        <f t="shared" si="17"/>
        <v/>
      </c>
    </row>
    <row r="34" ht="17.1" customHeight="1" spans="1:14">
      <c r="A34" s="88"/>
      <c r="B34" s="75"/>
      <c r="C34" s="75"/>
      <c r="D34" s="75"/>
      <c r="E34" s="75"/>
      <c r="F34" s="17"/>
      <c r="G34" s="17"/>
      <c r="H34" s="46" t="s">
        <v>1593</v>
      </c>
      <c r="I34" s="26">
        <v>50</v>
      </c>
      <c r="J34" s="26"/>
      <c r="K34" s="75"/>
      <c r="L34" s="75"/>
      <c r="M34" s="17"/>
      <c r="N34" s="17" t="str">
        <f t="shared" si="17"/>
        <v/>
      </c>
    </row>
    <row r="35" ht="17.1" customHeight="1" spans="1:14">
      <c r="A35" s="88"/>
      <c r="B35" s="75"/>
      <c r="C35" s="75"/>
      <c r="D35" s="75"/>
      <c r="E35" s="75"/>
      <c r="F35" s="17"/>
      <c r="G35" s="17"/>
      <c r="H35" s="46" t="s">
        <v>1594</v>
      </c>
      <c r="I35" s="26"/>
      <c r="J35" s="26">
        <v>800</v>
      </c>
      <c r="K35" s="75"/>
      <c r="L35" s="75"/>
      <c r="M35" s="17" t="str">
        <f t="shared" ref="M35:M41" si="18">IF(I35&lt;&gt;0,ROUND(100*(L35/I35-1),1),"")</f>
        <v/>
      </c>
      <c r="N35" s="17" t="str">
        <f t="shared" si="17"/>
        <v/>
      </c>
    </row>
    <row r="36" ht="17.1" customHeight="1" spans="1:14">
      <c r="A36" s="88"/>
      <c r="B36" s="75"/>
      <c r="C36" s="75"/>
      <c r="D36" s="75"/>
      <c r="E36" s="75"/>
      <c r="F36" s="17"/>
      <c r="G36" s="17"/>
      <c r="H36" s="46" t="s">
        <v>1595</v>
      </c>
      <c r="I36" s="26">
        <f t="shared" ref="I36:L36" si="19">SUM(I37)</f>
        <v>793</v>
      </c>
      <c r="J36" s="26">
        <f t="shared" si="19"/>
        <v>800</v>
      </c>
      <c r="K36" s="26">
        <v>898</v>
      </c>
      <c r="L36" s="26">
        <f t="shared" si="19"/>
        <v>771</v>
      </c>
      <c r="M36" s="17">
        <f t="shared" si="18"/>
        <v>-2.8</v>
      </c>
      <c r="N36" s="17">
        <f t="shared" si="17"/>
        <v>85.9</v>
      </c>
    </row>
    <row r="37" ht="17.1" customHeight="1" spans="1:14">
      <c r="A37" s="88"/>
      <c r="B37" s="75"/>
      <c r="C37" s="75"/>
      <c r="D37" s="75"/>
      <c r="E37" s="75"/>
      <c r="F37" s="17"/>
      <c r="G37" s="17"/>
      <c r="H37" s="46" t="s">
        <v>1596</v>
      </c>
      <c r="I37" s="26">
        <v>793</v>
      </c>
      <c r="J37" s="26">
        <v>800</v>
      </c>
      <c r="K37" s="75"/>
      <c r="L37" s="75">
        <v>771</v>
      </c>
      <c r="M37" s="17">
        <f t="shared" si="18"/>
        <v>-2.8</v>
      </c>
      <c r="N37" s="17" t="str">
        <f t="shared" si="17"/>
        <v/>
      </c>
    </row>
    <row r="38" ht="17.1" customHeight="1" spans="1:14">
      <c r="A38" s="88"/>
      <c r="B38" s="75"/>
      <c r="C38" s="75"/>
      <c r="D38" s="75"/>
      <c r="E38" s="75"/>
      <c r="F38" s="17"/>
      <c r="G38" s="17"/>
      <c r="H38" s="46" t="s">
        <v>1597</v>
      </c>
      <c r="I38" s="26"/>
      <c r="J38" s="26"/>
      <c r="K38" s="75"/>
      <c r="L38" s="75"/>
      <c r="M38" s="17" t="str">
        <f t="shared" si="18"/>
        <v/>
      </c>
      <c r="N38" s="17" t="str">
        <f t="shared" si="17"/>
        <v/>
      </c>
    </row>
    <row r="39" ht="17.1" customHeight="1" spans="1:14">
      <c r="A39" s="88"/>
      <c r="B39" s="75"/>
      <c r="C39" s="75"/>
      <c r="D39" s="75"/>
      <c r="E39" s="75"/>
      <c r="F39" s="17"/>
      <c r="G39" s="17"/>
      <c r="H39" s="46" t="s">
        <v>1598</v>
      </c>
      <c r="I39" s="26"/>
      <c r="J39" s="26"/>
      <c r="K39" s="75"/>
      <c r="L39" s="75"/>
      <c r="M39" s="17" t="str">
        <f t="shared" si="18"/>
        <v/>
      </c>
      <c r="N39" s="17" t="str">
        <f t="shared" si="17"/>
        <v/>
      </c>
    </row>
    <row r="40" ht="17.1" customHeight="1" spans="1:14">
      <c r="A40" s="88"/>
      <c r="B40" s="75"/>
      <c r="C40" s="75"/>
      <c r="D40" s="75"/>
      <c r="E40" s="75"/>
      <c r="F40" s="17"/>
      <c r="G40" s="17"/>
      <c r="H40" s="46" t="s">
        <v>1599</v>
      </c>
      <c r="I40" s="26">
        <f t="shared" ref="I40:L40" si="20">SUM(I41,I43)</f>
        <v>84</v>
      </c>
      <c r="J40" s="26">
        <f t="shared" si="20"/>
        <v>0</v>
      </c>
      <c r="K40" s="26">
        <f t="shared" si="20"/>
        <v>428</v>
      </c>
      <c r="L40" s="26">
        <f t="shared" si="20"/>
        <v>185</v>
      </c>
      <c r="M40" s="17">
        <f t="shared" si="18"/>
        <v>120.2</v>
      </c>
      <c r="N40" s="17">
        <f t="shared" si="17"/>
        <v>43.2</v>
      </c>
    </row>
    <row r="41" ht="17.1" customHeight="1" spans="1:14">
      <c r="A41" s="88"/>
      <c r="B41" s="75"/>
      <c r="C41" s="75"/>
      <c r="D41" s="75"/>
      <c r="E41" s="75"/>
      <c r="F41" s="17"/>
      <c r="G41" s="17"/>
      <c r="H41" s="46" t="s">
        <v>1600</v>
      </c>
      <c r="I41" s="26">
        <f t="shared" ref="I41:L41" si="21">SUM(I42)</f>
        <v>64</v>
      </c>
      <c r="J41" s="26">
        <f t="shared" si="21"/>
        <v>0</v>
      </c>
      <c r="K41" s="26">
        <v>423</v>
      </c>
      <c r="L41" s="26">
        <v>185</v>
      </c>
      <c r="M41" s="17">
        <f t="shared" si="18"/>
        <v>189.1</v>
      </c>
      <c r="N41" s="17">
        <f t="shared" si="17"/>
        <v>43.7</v>
      </c>
    </row>
    <row r="42" ht="17.1" customHeight="1" spans="1:14">
      <c r="A42" s="88"/>
      <c r="B42" s="75"/>
      <c r="C42" s="75"/>
      <c r="D42" s="75"/>
      <c r="E42" s="75"/>
      <c r="F42" s="17"/>
      <c r="G42" s="17"/>
      <c r="H42" s="46" t="s">
        <v>1573</v>
      </c>
      <c r="I42" s="26">
        <v>64</v>
      </c>
      <c r="J42" s="26"/>
      <c r="K42" s="75"/>
      <c r="L42" s="75"/>
      <c r="M42" s="17"/>
      <c r="N42" s="17" t="str">
        <f t="shared" si="17"/>
        <v/>
      </c>
    </row>
    <row r="43" ht="26" customHeight="1" spans="1:14">
      <c r="A43" s="88"/>
      <c r="B43" s="75"/>
      <c r="C43" s="75"/>
      <c r="D43" s="75"/>
      <c r="E43" s="75"/>
      <c r="F43" s="17"/>
      <c r="G43" s="17"/>
      <c r="H43" s="46" t="s">
        <v>1601</v>
      </c>
      <c r="I43" s="26">
        <f t="shared" ref="I43:L43" si="22">SUM(I44)</f>
        <v>20</v>
      </c>
      <c r="J43" s="26">
        <f t="shared" si="22"/>
        <v>0</v>
      </c>
      <c r="K43" s="26">
        <v>5</v>
      </c>
      <c r="L43" s="26">
        <f t="shared" si="22"/>
        <v>0</v>
      </c>
      <c r="M43" s="17"/>
      <c r="N43" s="17">
        <f t="shared" si="17"/>
        <v>0</v>
      </c>
    </row>
    <row r="44" ht="17.1" customHeight="1" spans="1:14">
      <c r="A44" s="88"/>
      <c r="B44" s="75"/>
      <c r="C44" s="75"/>
      <c r="D44" s="75"/>
      <c r="E44" s="75"/>
      <c r="F44" s="17"/>
      <c r="G44" s="17"/>
      <c r="H44" s="46" t="s">
        <v>1602</v>
      </c>
      <c r="I44" s="26">
        <v>20</v>
      </c>
      <c r="J44" s="26"/>
      <c r="K44" s="75"/>
      <c r="L44" s="75"/>
      <c r="M44" s="17"/>
      <c r="N44" s="17" t="str">
        <f t="shared" si="17"/>
        <v/>
      </c>
    </row>
    <row r="45" ht="17.1" customHeight="1" spans="1:14">
      <c r="A45" s="88"/>
      <c r="B45" s="75"/>
      <c r="C45" s="75"/>
      <c r="D45" s="75"/>
      <c r="E45" s="75"/>
      <c r="F45" s="17"/>
      <c r="G45" s="17"/>
      <c r="H45" s="80" t="s">
        <v>1603</v>
      </c>
      <c r="I45" s="26">
        <f t="shared" ref="I45:L45" si="23">SUM(I46,I48)</f>
        <v>6773</v>
      </c>
      <c r="J45" s="26">
        <f t="shared" si="23"/>
        <v>165</v>
      </c>
      <c r="K45" s="26">
        <f t="shared" si="23"/>
        <v>20119</v>
      </c>
      <c r="L45" s="26">
        <f t="shared" si="23"/>
        <v>10280</v>
      </c>
      <c r="M45" s="17">
        <f>IF(I45&lt;&gt;0,ROUND(100*(L45/I45-1),1),"")</f>
        <v>51.8</v>
      </c>
      <c r="N45" s="17">
        <f t="shared" si="17"/>
        <v>51.1</v>
      </c>
    </row>
    <row r="46" ht="17.1" customHeight="1" spans="1:14">
      <c r="A46" s="88"/>
      <c r="B46" s="75"/>
      <c r="C46" s="75"/>
      <c r="D46" s="75"/>
      <c r="E46" s="75"/>
      <c r="F46" s="17"/>
      <c r="G46" s="17"/>
      <c r="H46" s="80" t="s">
        <v>1604</v>
      </c>
      <c r="I46" s="26">
        <f t="shared" ref="I46:L46" si="24">SUM(I47)</f>
        <v>6500</v>
      </c>
      <c r="J46" s="26">
        <f t="shared" si="24"/>
        <v>0</v>
      </c>
      <c r="K46" s="26">
        <v>19358</v>
      </c>
      <c r="L46" s="26">
        <v>9929</v>
      </c>
      <c r="M46" s="17">
        <f>IF(I46&lt;&gt;0,ROUND(100*(L46/I46-1),1),"")</f>
        <v>52.8</v>
      </c>
      <c r="N46" s="17">
        <f t="shared" si="17"/>
        <v>51.3</v>
      </c>
    </row>
    <row r="47" ht="26" customHeight="1" spans="1:14">
      <c r="A47" s="88"/>
      <c r="B47" s="75"/>
      <c r="C47" s="75"/>
      <c r="D47" s="75"/>
      <c r="E47" s="75"/>
      <c r="F47" s="17"/>
      <c r="G47" s="17"/>
      <c r="H47" s="80" t="s">
        <v>1605</v>
      </c>
      <c r="I47" s="26">
        <v>6500</v>
      </c>
      <c r="J47" s="26"/>
      <c r="K47" s="75"/>
      <c r="L47" s="75"/>
      <c r="M47" s="17"/>
      <c r="N47" s="17" t="str">
        <f t="shared" si="17"/>
        <v/>
      </c>
    </row>
    <row r="48" ht="17.1" customHeight="1" spans="1:14">
      <c r="A48" s="88"/>
      <c r="B48" s="75"/>
      <c r="C48" s="75"/>
      <c r="D48" s="75"/>
      <c r="E48" s="75"/>
      <c r="F48" s="17"/>
      <c r="G48" s="17"/>
      <c r="H48" s="80" t="s">
        <v>1606</v>
      </c>
      <c r="I48" s="26">
        <f t="shared" ref="I48:L48" si="25">SUM(I49:I55)</f>
        <v>273</v>
      </c>
      <c r="J48" s="26">
        <f t="shared" si="25"/>
        <v>165</v>
      </c>
      <c r="K48" s="26">
        <v>761</v>
      </c>
      <c r="L48" s="26">
        <v>351</v>
      </c>
      <c r="M48" s="17">
        <f>IF(I48&lt;&gt;0,ROUND(100*(L48/I48-1),1),"")</f>
        <v>28.6</v>
      </c>
      <c r="N48" s="17">
        <f t="shared" si="17"/>
        <v>46.1</v>
      </c>
    </row>
    <row r="49" ht="17.1" customHeight="1" spans="1:14">
      <c r="A49" s="88"/>
      <c r="B49" s="75"/>
      <c r="C49" s="75"/>
      <c r="D49" s="75"/>
      <c r="E49" s="75"/>
      <c r="F49" s="17"/>
      <c r="G49" s="17"/>
      <c r="H49" s="80" t="s">
        <v>1607</v>
      </c>
      <c r="I49" s="26">
        <v>123</v>
      </c>
      <c r="J49" s="26">
        <v>61</v>
      </c>
      <c r="K49" s="75"/>
      <c r="L49" s="75"/>
      <c r="M49" s="17"/>
      <c r="N49" s="17" t="str">
        <f t="shared" si="17"/>
        <v/>
      </c>
    </row>
    <row r="50" ht="17.1" customHeight="1" spans="1:14">
      <c r="A50" s="88"/>
      <c r="B50" s="75"/>
      <c r="C50" s="75"/>
      <c r="D50" s="75"/>
      <c r="E50" s="75"/>
      <c r="F50" s="17"/>
      <c r="G50" s="17"/>
      <c r="H50" s="80" t="s">
        <v>1608</v>
      </c>
      <c r="I50" s="26">
        <v>60</v>
      </c>
      <c r="J50" s="26"/>
      <c r="K50" s="75"/>
      <c r="L50" s="75"/>
      <c r="M50" s="17"/>
      <c r="N50" s="17" t="str">
        <f t="shared" si="17"/>
        <v/>
      </c>
    </row>
    <row r="51" ht="17.1" customHeight="1" spans="1:14">
      <c r="A51" s="88"/>
      <c r="B51" s="75"/>
      <c r="C51" s="75"/>
      <c r="D51" s="75"/>
      <c r="E51" s="75"/>
      <c r="F51" s="17"/>
      <c r="G51" s="17"/>
      <c r="H51" s="80" t="s">
        <v>1609</v>
      </c>
      <c r="I51" s="26"/>
      <c r="J51" s="26"/>
      <c r="K51" s="75"/>
      <c r="L51" s="75"/>
      <c r="M51" s="17"/>
      <c r="N51" s="17" t="str">
        <f t="shared" si="17"/>
        <v/>
      </c>
    </row>
    <row r="52" ht="17.1" customHeight="1" spans="1:14">
      <c r="A52" s="88"/>
      <c r="B52" s="75"/>
      <c r="C52" s="75"/>
      <c r="D52" s="75"/>
      <c r="E52" s="75"/>
      <c r="F52" s="17"/>
      <c r="G52" s="17"/>
      <c r="H52" s="80" t="s">
        <v>1610</v>
      </c>
      <c r="I52" s="26">
        <v>41</v>
      </c>
      <c r="J52" s="26">
        <v>31</v>
      </c>
      <c r="K52" s="75"/>
      <c r="L52" s="75"/>
      <c r="M52" s="17"/>
      <c r="N52" s="17" t="str">
        <f t="shared" si="17"/>
        <v/>
      </c>
    </row>
    <row r="53" ht="17.1" customHeight="1" spans="1:14">
      <c r="A53" s="88"/>
      <c r="B53" s="75"/>
      <c r="C53" s="75"/>
      <c r="D53" s="75"/>
      <c r="E53" s="75"/>
      <c r="F53" s="17"/>
      <c r="G53" s="17"/>
      <c r="H53" s="80" t="s">
        <v>1611</v>
      </c>
      <c r="I53" s="26"/>
      <c r="J53" s="26"/>
      <c r="K53" s="75"/>
      <c r="L53" s="75"/>
      <c r="M53" s="17"/>
      <c r="N53" s="17" t="str">
        <f t="shared" si="17"/>
        <v/>
      </c>
    </row>
    <row r="54" ht="17.1" customHeight="1" spans="1:14">
      <c r="A54" s="88"/>
      <c r="B54" s="75"/>
      <c r="C54" s="75"/>
      <c r="D54" s="75"/>
      <c r="E54" s="75"/>
      <c r="F54" s="17"/>
      <c r="G54" s="17"/>
      <c r="H54" s="80" t="s">
        <v>1612</v>
      </c>
      <c r="I54" s="26">
        <v>49</v>
      </c>
      <c r="J54" s="26">
        <v>73</v>
      </c>
      <c r="K54" s="75"/>
      <c r="L54" s="75"/>
      <c r="M54" s="17"/>
      <c r="N54" s="17" t="str">
        <f t="shared" si="17"/>
        <v/>
      </c>
    </row>
    <row r="55" ht="17.1" customHeight="1" spans="1:14">
      <c r="A55" s="88"/>
      <c r="B55" s="75"/>
      <c r="C55" s="75"/>
      <c r="D55" s="75"/>
      <c r="E55" s="75"/>
      <c r="F55" s="17"/>
      <c r="G55" s="17"/>
      <c r="H55" s="80" t="s">
        <v>1613</v>
      </c>
      <c r="I55" s="26"/>
      <c r="J55" s="26"/>
      <c r="K55" s="75"/>
      <c r="L55" s="75"/>
      <c r="M55" s="17" t="str">
        <f>IF(I55&lt;&gt;0,ROUND(100*(L55/I55-1),1),"")</f>
        <v/>
      </c>
      <c r="N55" s="17" t="str">
        <f t="shared" si="17"/>
        <v/>
      </c>
    </row>
    <row r="56" ht="17.1" customHeight="1" spans="1:14">
      <c r="A56" s="88"/>
      <c r="B56" s="75"/>
      <c r="C56" s="75"/>
      <c r="D56" s="75"/>
      <c r="E56" s="75"/>
      <c r="F56" s="17"/>
      <c r="G56" s="17"/>
      <c r="H56" s="80" t="s">
        <v>1614</v>
      </c>
      <c r="I56" s="26">
        <f t="shared" ref="I56:L56" si="26">SUM(I57)</f>
        <v>1474</v>
      </c>
      <c r="J56" s="26">
        <f t="shared" si="26"/>
        <v>630</v>
      </c>
      <c r="K56" s="26">
        <v>1751</v>
      </c>
      <c r="L56" s="26">
        <v>1751</v>
      </c>
      <c r="M56" s="17">
        <f>IF(I56&lt;&gt;0,ROUND(100*(L56/I56-1),1),"")</f>
        <v>18.8</v>
      </c>
      <c r="N56" s="17">
        <f t="shared" si="17"/>
        <v>100</v>
      </c>
    </row>
    <row r="57" ht="17.1" customHeight="1" spans="1:14">
      <c r="A57" s="88"/>
      <c r="B57" s="75"/>
      <c r="C57" s="75"/>
      <c r="D57" s="75"/>
      <c r="E57" s="75"/>
      <c r="F57" s="17"/>
      <c r="G57" s="17"/>
      <c r="H57" s="80" t="s">
        <v>1615</v>
      </c>
      <c r="I57" s="26">
        <f t="shared" ref="I57:L57" si="27">SUM(I58:I61)</f>
        <v>1474</v>
      </c>
      <c r="J57" s="26">
        <f t="shared" si="27"/>
        <v>630</v>
      </c>
      <c r="K57" s="26"/>
      <c r="L57" s="26"/>
      <c r="M57" s="17"/>
      <c r="N57" s="17" t="str">
        <f t="shared" si="17"/>
        <v/>
      </c>
    </row>
    <row r="58" ht="17.1" customHeight="1" spans="1:14">
      <c r="A58" s="88"/>
      <c r="B58" s="75"/>
      <c r="C58" s="75"/>
      <c r="D58" s="75"/>
      <c r="E58" s="75"/>
      <c r="F58" s="17"/>
      <c r="G58" s="17"/>
      <c r="H58" s="80" t="s">
        <v>1616</v>
      </c>
      <c r="I58" s="26">
        <v>242</v>
      </c>
      <c r="J58" s="26">
        <v>247</v>
      </c>
      <c r="K58" s="75"/>
      <c r="L58" s="75"/>
      <c r="M58" s="17"/>
      <c r="N58" s="17" t="str">
        <f t="shared" si="17"/>
        <v/>
      </c>
    </row>
    <row r="59" ht="17.1" customHeight="1" spans="1:14">
      <c r="A59" s="88"/>
      <c r="B59" s="75"/>
      <c r="C59" s="75"/>
      <c r="D59" s="75"/>
      <c r="E59" s="75"/>
      <c r="F59" s="17"/>
      <c r="G59" s="17"/>
      <c r="H59" s="80" t="s">
        <v>1617</v>
      </c>
      <c r="I59" s="26">
        <v>383</v>
      </c>
      <c r="J59" s="26">
        <v>383</v>
      </c>
      <c r="K59" s="75"/>
      <c r="L59" s="75"/>
      <c r="M59" s="17"/>
      <c r="N59" s="17" t="str">
        <f t="shared" si="17"/>
        <v/>
      </c>
    </row>
    <row r="60" ht="17.1" customHeight="1" spans="1:14">
      <c r="A60" s="88"/>
      <c r="B60" s="75"/>
      <c r="C60" s="75"/>
      <c r="D60" s="75"/>
      <c r="E60" s="75"/>
      <c r="F60" s="17"/>
      <c r="G60" s="17"/>
      <c r="H60" s="80" t="s">
        <v>1618</v>
      </c>
      <c r="I60" s="26">
        <v>679</v>
      </c>
      <c r="J60" s="26"/>
      <c r="K60" s="75"/>
      <c r="L60" s="75"/>
      <c r="M60" s="17"/>
      <c r="N60" s="17" t="str">
        <f t="shared" si="17"/>
        <v/>
      </c>
    </row>
    <row r="61" ht="17.1" customHeight="1" spans="1:14">
      <c r="A61" s="88"/>
      <c r="B61" s="75"/>
      <c r="C61" s="75"/>
      <c r="D61" s="75"/>
      <c r="E61" s="75"/>
      <c r="F61" s="17"/>
      <c r="G61" s="17"/>
      <c r="H61" s="80" t="s">
        <v>1619</v>
      </c>
      <c r="I61" s="26">
        <v>170</v>
      </c>
      <c r="J61" s="26"/>
      <c r="K61" s="75"/>
      <c r="L61" s="75"/>
      <c r="M61" s="17"/>
      <c r="N61" s="17" t="str">
        <f t="shared" si="17"/>
        <v/>
      </c>
    </row>
    <row r="62" ht="17.1" customHeight="1" spans="1:14">
      <c r="A62" s="88"/>
      <c r="B62" s="75"/>
      <c r="C62" s="75"/>
      <c r="D62" s="75"/>
      <c r="E62" s="75"/>
      <c r="F62" s="17"/>
      <c r="G62" s="17"/>
      <c r="H62" s="80" t="s">
        <v>1620</v>
      </c>
      <c r="I62" s="26">
        <f t="shared" ref="I62:L62" si="28">SUM(I63)</f>
        <v>10</v>
      </c>
      <c r="J62" s="26">
        <f t="shared" si="28"/>
        <v>0</v>
      </c>
      <c r="K62" s="26">
        <v>41</v>
      </c>
      <c r="L62" s="26">
        <v>41</v>
      </c>
      <c r="M62" s="17">
        <f>IF(I62&lt;&gt;0,ROUND(100*(L62/I62-1),1),"")</f>
        <v>310</v>
      </c>
      <c r="N62" s="17">
        <f t="shared" si="17"/>
        <v>100</v>
      </c>
    </row>
    <row r="63" ht="17.1" customHeight="1" spans="1:14">
      <c r="A63" s="88"/>
      <c r="B63" s="75"/>
      <c r="C63" s="75"/>
      <c r="D63" s="75"/>
      <c r="E63" s="75"/>
      <c r="F63" s="17"/>
      <c r="G63" s="17"/>
      <c r="H63" s="80" t="s">
        <v>1621</v>
      </c>
      <c r="I63" s="26">
        <f t="shared" ref="I63:L63" si="29">SUM(I64:I67)</f>
        <v>10</v>
      </c>
      <c r="J63" s="26">
        <f t="shared" si="29"/>
        <v>0</v>
      </c>
      <c r="K63" s="26"/>
      <c r="L63" s="26"/>
      <c r="M63" s="17"/>
      <c r="N63" s="17" t="str">
        <f t="shared" si="17"/>
        <v/>
      </c>
    </row>
    <row r="64" ht="17.1" customHeight="1" spans="1:14">
      <c r="A64" s="88"/>
      <c r="B64" s="75"/>
      <c r="C64" s="75"/>
      <c r="D64" s="75"/>
      <c r="E64" s="75"/>
      <c r="F64" s="17"/>
      <c r="G64" s="17"/>
      <c r="H64" s="80" t="s">
        <v>1622</v>
      </c>
      <c r="I64" s="26">
        <v>1</v>
      </c>
      <c r="J64" s="26"/>
      <c r="K64" s="75"/>
      <c r="L64" s="75"/>
      <c r="M64" s="17"/>
      <c r="N64" s="17" t="str">
        <f t="shared" si="17"/>
        <v/>
      </c>
    </row>
    <row r="65" ht="17.1" customHeight="1" spans="1:14">
      <c r="A65" s="88"/>
      <c r="B65" s="75"/>
      <c r="C65" s="75"/>
      <c r="D65" s="75"/>
      <c r="E65" s="75"/>
      <c r="F65" s="17"/>
      <c r="G65" s="17"/>
      <c r="H65" s="80" t="s">
        <v>1623</v>
      </c>
      <c r="I65" s="26"/>
      <c r="J65" s="26"/>
      <c r="K65" s="75"/>
      <c r="L65" s="75"/>
      <c r="M65" s="17"/>
      <c r="N65" s="17" t="str">
        <f t="shared" si="17"/>
        <v/>
      </c>
    </row>
    <row r="66" ht="17.1" customHeight="1" spans="1:14">
      <c r="A66" s="88"/>
      <c r="B66" s="75"/>
      <c r="C66" s="75"/>
      <c r="D66" s="75"/>
      <c r="E66" s="75"/>
      <c r="F66" s="17"/>
      <c r="G66" s="17"/>
      <c r="H66" s="80" t="s">
        <v>1624</v>
      </c>
      <c r="I66" s="26"/>
      <c r="J66" s="26"/>
      <c r="K66" s="75"/>
      <c r="L66" s="75"/>
      <c r="M66" s="17"/>
      <c r="N66" s="17" t="str">
        <f t="shared" si="17"/>
        <v/>
      </c>
    </row>
    <row r="67" ht="17.1" customHeight="1" spans="1:14">
      <c r="A67" s="88"/>
      <c r="B67" s="75"/>
      <c r="C67" s="75"/>
      <c r="D67" s="75"/>
      <c r="E67" s="75"/>
      <c r="F67" s="17"/>
      <c r="G67" s="17"/>
      <c r="H67" s="80" t="s">
        <v>1625</v>
      </c>
      <c r="I67" s="26">
        <v>9</v>
      </c>
      <c r="J67" s="26"/>
      <c r="K67" s="75"/>
      <c r="L67" s="75"/>
      <c r="M67" s="17"/>
      <c r="N67" s="17" t="str">
        <f t="shared" si="17"/>
        <v/>
      </c>
    </row>
    <row r="68" ht="17.1" customHeight="1" spans="1:14">
      <c r="A68" s="88"/>
      <c r="B68" s="75"/>
      <c r="C68" s="75"/>
      <c r="D68" s="75"/>
      <c r="E68" s="75"/>
      <c r="F68" s="17"/>
      <c r="G68" s="17"/>
      <c r="H68" s="80" t="s">
        <v>1626</v>
      </c>
      <c r="I68" s="26"/>
      <c r="J68" s="26"/>
      <c r="K68" s="75"/>
      <c r="L68" s="75"/>
      <c r="M68" s="17" t="str">
        <f>IF(I68&lt;&gt;0,ROUND(100*(L68/I68-1),1),"")</f>
        <v/>
      </c>
      <c r="N68" s="17" t="str">
        <f t="shared" si="17"/>
        <v/>
      </c>
    </row>
    <row r="69" ht="17.1" customHeight="1" spans="1:14">
      <c r="A69" s="88"/>
      <c r="B69" s="75"/>
      <c r="C69" s="75"/>
      <c r="D69" s="75"/>
      <c r="E69" s="75"/>
      <c r="F69" s="17"/>
      <c r="G69" s="17"/>
      <c r="H69" s="81" t="s">
        <v>1627</v>
      </c>
      <c r="I69" s="26"/>
      <c r="J69" s="26">
        <v>8437</v>
      </c>
      <c r="K69" s="75"/>
      <c r="L69" s="75"/>
      <c r="M69" s="17" t="str">
        <f>IF(I69&lt;&gt;0,ROUND(100*(L69/I69-1),1),"")</f>
        <v/>
      </c>
      <c r="N69" s="17" t="str">
        <f t="shared" si="17"/>
        <v/>
      </c>
    </row>
    <row r="70" ht="17.1" customHeight="1" spans="1:14">
      <c r="A70" s="90" t="s">
        <v>1628</v>
      </c>
      <c r="B70" s="73">
        <f>SUM(B4:B7,B13:B16)</f>
        <v>21683</v>
      </c>
      <c r="C70" s="73">
        <f>SUM(C4:C7,C13:C16)</f>
        <v>26600</v>
      </c>
      <c r="D70" s="73">
        <f>SUM(D4:D7,D13:D16)</f>
        <v>30291</v>
      </c>
      <c r="E70" s="73">
        <f>SUM(E4:E7,E13:E16)</f>
        <v>27924</v>
      </c>
      <c r="F70" s="14">
        <f t="shared" ref="F70:F75" si="30">IF(B70&lt;&gt;0,ROUND(100*(E70/B70-1),1),"")</f>
        <v>28.8</v>
      </c>
      <c r="G70" s="14">
        <f t="shared" ref="G70:G75" si="31">IF(C70&lt;&gt;0,ROUND(100*(E70/C70),1),"")</f>
        <v>105</v>
      </c>
      <c r="H70" s="82" t="s">
        <v>1629</v>
      </c>
      <c r="I70" s="73">
        <f>SUM(I4,I11,I20,I40,I45,I56,I62,I68,I69)</f>
        <v>23243</v>
      </c>
      <c r="J70" s="73">
        <f>SUM(J4,J11,J20,J40,J45,J56,J62,J68,J69)</f>
        <v>26476</v>
      </c>
      <c r="K70" s="73">
        <f>SUM(K4,K11,K20,K40,K45,K56,K62,K68,K69)</f>
        <v>56905</v>
      </c>
      <c r="L70" s="73">
        <f>SUM(L4,L11,L20,L40,L45,L56,L62,L68,L69)</f>
        <v>42226</v>
      </c>
      <c r="M70" s="14">
        <f t="shared" ref="M70:M79" si="32">IF(I70&lt;&gt;0,ROUND(100*(L70/I70-1),1),"")</f>
        <v>81.7</v>
      </c>
      <c r="N70" s="14">
        <f t="shared" ref="N70:N79" si="33">IF(K70&lt;&gt;0,ROUND(100*(L70/K70),1),"")</f>
        <v>74.2</v>
      </c>
    </row>
    <row r="71" ht="17.1" customHeight="1" spans="1:14">
      <c r="A71" s="91" t="s">
        <v>83</v>
      </c>
      <c r="B71" s="73">
        <f>SUM(B72:B75)</f>
        <v>21252</v>
      </c>
      <c r="C71" s="73">
        <f>SUM(C72:C75)</f>
        <v>9876</v>
      </c>
      <c r="D71" s="73">
        <f>SUM(D72:D75)</f>
        <v>26614</v>
      </c>
      <c r="E71" s="73">
        <f>SUM(E72:E75)</f>
        <v>41219</v>
      </c>
      <c r="F71" s="14">
        <f t="shared" si="30"/>
        <v>94</v>
      </c>
      <c r="G71" s="14">
        <f t="shared" si="31"/>
        <v>417.4</v>
      </c>
      <c r="H71" s="72" t="s">
        <v>84</v>
      </c>
      <c r="I71" s="73">
        <f>SUM(I72:I77)</f>
        <v>19692</v>
      </c>
      <c r="J71" s="73">
        <f>SUM(J72:J77)</f>
        <v>10000</v>
      </c>
      <c r="K71" s="73">
        <v>0</v>
      </c>
      <c r="L71" s="73">
        <f>SUM(L72:L77)</f>
        <v>26917</v>
      </c>
      <c r="M71" s="14">
        <f t="shared" si="32"/>
        <v>36.7</v>
      </c>
      <c r="N71" s="14" t="str">
        <f t="shared" si="33"/>
        <v/>
      </c>
    </row>
    <row r="72" ht="17.1" customHeight="1" spans="1:14">
      <c r="A72" s="92" t="s">
        <v>1630</v>
      </c>
      <c r="B72" s="75">
        <v>8737</v>
      </c>
      <c r="C72" s="75">
        <v>1439</v>
      </c>
      <c r="D72" s="75">
        <v>4177</v>
      </c>
      <c r="E72" s="75">
        <v>4466</v>
      </c>
      <c r="F72" s="17">
        <f t="shared" si="30"/>
        <v>-48.9</v>
      </c>
      <c r="G72" s="17">
        <f t="shared" si="31"/>
        <v>310.4</v>
      </c>
      <c r="H72" s="74" t="s">
        <v>1631</v>
      </c>
      <c r="I72" s="75"/>
      <c r="J72" s="75"/>
      <c r="K72" s="75"/>
      <c r="L72" s="75"/>
      <c r="M72" s="17" t="str">
        <f t="shared" si="32"/>
        <v/>
      </c>
      <c r="N72" s="17" t="str">
        <f t="shared" si="33"/>
        <v/>
      </c>
    </row>
    <row r="73" ht="17.1" customHeight="1" spans="1:14">
      <c r="A73" s="92" t="s">
        <v>1632</v>
      </c>
      <c r="B73" s="75"/>
      <c r="C73" s="75"/>
      <c r="D73" s="75"/>
      <c r="E73" s="75"/>
      <c r="F73" s="17" t="str">
        <f t="shared" si="30"/>
        <v/>
      </c>
      <c r="G73" s="17" t="str">
        <f t="shared" si="31"/>
        <v/>
      </c>
      <c r="H73" s="74" t="s">
        <v>1633</v>
      </c>
      <c r="I73" s="75"/>
      <c r="J73" s="75"/>
      <c r="K73" s="75"/>
      <c r="L73" s="75"/>
      <c r="M73" s="17" t="str">
        <f t="shared" si="32"/>
        <v/>
      </c>
      <c r="N73" s="17" t="str">
        <f t="shared" si="33"/>
        <v/>
      </c>
    </row>
    <row r="74" ht="17.1" customHeight="1" spans="1:14">
      <c r="A74" s="92" t="s">
        <v>1634</v>
      </c>
      <c r="B74" s="75">
        <v>4885</v>
      </c>
      <c r="C74" s="75">
        <v>8437</v>
      </c>
      <c r="D74" s="75">
        <v>8437</v>
      </c>
      <c r="E74" s="75">
        <v>8437</v>
      </c>
      <c r="F74" s="17">
        <f t="shared" si="30"/>
        <v>72.7</v>
      </c>
      <c r="G74" s="17">
        <f t="shared" si="31"/>
        <v>100</v>
      </c>
      <c r="H74" s="74" t="s">
        <v>1635</v>
      </c>
      <c r="I74" s="75">
        <v>1255</v>
      </c>
      <c r="J74" s="75"/>
      <c r="K74" s="75"/>
      <c r="L74" s="75"/>
      <c r="M74" s="17">
        <f t="shared" si="32"/>
        <v>-100</v>
      </c>
      <c r="N74" s="17" t="str">
        <f t="shared" si="33"/>
        <v/>
      </c>
    </row>
    <row r="75" ht="17.1" customHeight="1" spans="1:14">
      <c r="A75" s="92" t="s">
        <v>1636</v>
      </c>
      <c r="B75" s="75">
        <v>7630</v>
      </c>
      <c r="C75" s="75"/>
      <c r="D75" s="75">
        <v>14000</v>
      </c>
      <c r="E75" s="75">
        <v>28316</v>
      </c>
      <c r="F75" s="17">
        <f t="shared" si="30"/>
        <v>271.1</v>
      </c>
      <c r="G75" s="17" t="str">
        <f t="shared" si="31"/>
        <v/>
      </c>
      <c r="H75" s="74" t="s">
        <v>1637</v>
      </c>
      <c r="I75" s="75"/>
      <c r="J75" s="75"/>
      <c r="K75" s="75"/>
      <c r="L75" s="75"/>
      <c r="M75" s="17" t="str">
        <f t="shared" si="32"/>
        <v/>
      </c>
      <c r="N75" s="17" t="str">
        <f t="shared" si="33"/>
        <v/>
      </c>
    </row>
    <row r="76" ht="17.1" customHeight="1" spans="1:14">
      <c r="A76" s="93"/>
      <c r="B76" s="94"/>
      <c r="C76" s="94"/>
      <c r="D76" s="94"/>
      <c r="E76" s="75"/>
      <c r="F76" s="94"/>
      <c r="G76" s="94"/>
      <c r="H76" s="74" t="s">
        <v>1638</v>
      </c>
      <c r="I76" s="26">
        <v>10000</v>
      </c>
      <c r="J76" s="26">
        <v>10000</v>
      </c>
      <c r="K76" s="75"/>
      <c r="L76" s="26">
        <v>2642</v>
      </c>
      <c r="M76" s="17">
        <f t="shared" si="32"/>
        <v>-73.6</v>
      </c>
      <c r="N76" s="17" t="str">
        <f t="shared" si="33"/>
        <v/>
      </c>
    </row>
    <row r="77" ht="17.1" customHeight="1" spans="1:14">
      <c r="A77" s="92"/>
      <c r="B77" s="75"/>
      <c r="C77" s="75"/>
      <c r="D77" s="75"/>
      <c r="E77" s="75"/>
      <c r="F77" s="17"/>
      <c r="G77" s="17"/>
      <c r="H77" s="74" t="s">
        <v>1639</v>
      </c>
      <c r="I77" s="26">
        <v>8437</v>
      </c>
      <c r="J77" s="75"/>
      <c r="K77" s="75"/>
      <c r="L77" s="26">
        <v>24275</v>
      </c>
      <c r="M77" s="17">
        <f t="shared" si="32"/>
        <v>187.7</v>
      </c>
      <c r="N77" s="17" t="str">
        <f t="shared" si="33"/>
        <v/>
      </c>
    </row>
    <row r="78" ht="17.1" customHeight="1" spans="1:14">
      <c r="A78" s="90" t="s">
        <v>1640</v>
      </c>
      <c r="B78" s="73">
        <f>SUM(B70:B71)</f>
        <v>42935</v>
      </c>
      <c r="C78" s="73">
        <f>SUM(C70:C71)</f>
        <v>36476</v>
      </c>
      <c r="D78" s="73">
        <f>SUM(D70:D71)</f>
        <v>56905</v>
      </c>
      <c r="E78" s="73">
        <f>SUM(E70:E71)</f>
        <v>69143</v>
      </c>
      <c r="F78" s="14">
        <f>IF(B78&lt;&gt;0,ROUND(100*(E78/B78-1),1),"")</f>
        <v>61</v>
      </c>
      <c r="G78" s="14">
        <f>IF(C78&lt;&gt;0,ROUND(100*(E78/C78),1),"")</f>
        <v>189.6</v>
      </c>
      <c r="H78" s="82" t="s">
        <v>1641</v>
      </c>
      <c r="I78" s="73">
        <f>SUM(I70:I71)</f>
        <v>42935</v>
      </c>
      <c r="J78" s="73">
        <f>SUM(J70:J71)</f>
        <v>36476</v>
      </c>
      <c r="K78" s="73">
        <f>SUM(K70:K71)</f>
        <v>56905</v>
      </c>
      <c r="L78" s="73">
        <f>SUM(L70:L71)</f>
        <v>69143</v>
      </c>
      <c r="M78" s="14">
        <f t="shared" si="32"/>
        <v>61</v>
      </c>
      <c r="N78" s="14">
        <f t="shared" si="33"/>
        <v>121.5</v>
      </c>
    </row>
    <row r="79" s="58" customFormat="1" ht="17.1" customHeight="1" spans="1:14">
      <c r="A79" s="83" t="s">
        <v>1642</v>
      </c>
      <c r="B79" s="75">
        <f>B78-B74</f>
        <v>38050</v>
      </c>
      <c r="C79" s="75">
        <f>C78-C74</f>
        <v>28039</v>
      </c>
      <c r="D79" s="75">
        <f>D78-D74</f>
        <v>48468</v>
      </c>
      <c r="E79" s="75">
        <f>E78-E74</f>
        <v>60706</v>
      </c>
      <c r="F79" s="14">
        <f>IF(B79&lt;&gt;0,ROUND(100*(E79/B79-1),1),"")</f>
        <v>59.5</v>
      </c>
      <c r="G79" s="14">
        <f>IF(C79&lt;&gt;0,ROUND(100*(E79/C79),1),"")</f>
        <v>216.5</v>
      </c>
      <c r="H79" s="83" t="s">
        <v>1643</v>
      </c>
      <c r="I79" s="75">
        <f>I78-I77</f>
        <v>34498</v>
      </c>
      <c r="J79" s="75">
        <f>J78-J77</f>
        <v>36476</v>
      </c>
      <c r="K79" s="75">
        <f>K78-K77</f>
        <v>56905</v>
      </c>
      <c r="L79" s="75">
        <f>L78-L77</f>
        <v>44868</v>
      </c>
      <c r="M79" s="14">
        <f t="shared" si="32"/>
        <v>30.1</v>
      </c>
      <c r="N79" s="14">
        <f t="shared" si="33"/>
        <v>78.8</v>
      </c>
    </row>
  </sheetData>
  <mergeCells count="1">
    <mergeCell ref="A1:N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  <rowBreaks count="1" manualBreakCount="1">
    <brk id="69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showZeros="0" workbookViewId="0">
      <pane ySplit="3" topLeftCell="A4" activePane="bottomLeft" state="frozen"/>
      <selection/>
      <selection pane="bottomLeft" activeCell="E2" sqref="E$1:E$1048576"/>
    </sheetView>
  </sheetViews>
  <sheetFormatPr defaultColWidth="9" defaultRowHeight="14.25" outlineLevelCol="3"/>
  <cols>
    <col min="1" max="1" width="47.25" style="77" customWidth="1"/>
    <col min="2" max="2" width="14.875" style="58" customWidth="1"/>
    <col min="3" max="3" width="16" style="58" customWidth="1"/>
    <col min="4" max="4" width="12.75" style="58" customWidth="1"/>
    <col min="5" max="16374" width="9" style="58"/>
  </cols>
  <sheetData>
    <row r="1" ht="30.75" customHeight="1" spans="1:4">
      <c r="A1" s="84" t="s">
        <v>1644</v>
      </c>
      <c r="B1" s="76"/>
      <c r="C1" s="76"/>
      <c r="D1" s="76"/>
    </row>
    <row r="2" s="67" customFormat="1" ht="18" customHeight="1" spans="1:4">
      <c r="A2" s="85"/>
      <c r="B2" s="70"/>
      <c r="C2" s="70"/>
      <c r="D2" s="70" t="s">
        <v>24</v>
      </c>
    </row>
    <row r="3" s="68" customFormat="1" ht="39" customHeight="1" spans="1:4">
      <c r="A3" s="86" t="s">
        <v>31</v>
      </c>
      <c r="B3" s="9" t="s">
        <v>26</v>
      </c>
      <c r="C3" s="9" t="s">
        <v>28</v>
      </c>
      <c r="D3" s="10" t="s">
        <v>29</v>
      </c>
    </row>
    <row r="4" s="77" customFormat="1" ht="17.1" customHeight="1" spans="1:4">
      <c r="A4" s="87" t="s">
        <v>1552</v>
      </c>
      <c r="B4" s="75"/>
      <c r="C4" s="75"/>
      <c r="D4" s="17" t="str">
        <f t="shared" ref="D4:D18" si="0">IF(B4&lt;&gt;0,ROUND(100*(C4/B4-1),1),"")</f>
        <v/>
      </c>
    </row>
    <row r="5" ht="17.1" customHeight="1" spans="1:4">
      <c r="A5" s="88" t="s">
        <v>1554</v>
      </c>
      <c r="B5" s="75"/>
      <c r="C5" s="75"/>
      <c r="D5" s="17" t="str">
        <f t="shared" si="0"/>
        <v/>
      </c>
    </row>
    <row r="6" ht="17.1" customHeight="1" spans="1:4">
      <c r="A6" s="88" t="s">
        <v>1556</v>
      </c>
      <c r="B6" s="75"/>
      <c r="C6" s="75"/>
      <c r="D6" s="17" t="str">
        <f t="shared" si="0"/>
        <v/>
      </c>
    </row>
    <row r="7" ht="17.1" customHeight="1" spans="1:4">
      <c r="A7" s="88" t="s">
        <v>1558</v>
      </c>
      <c r="B7" s="75">
        <f>SUM(B8:B12)</f>
        <v>19017</v>
      </c>
      <c r="C7" s="75">
        <f>SUM(C8:C12)</f>
        <v>25227</v>
      </c>
      <c r="D7" s="17">
        <f t="shared" si="0"/>
        <v>32.7</v>
      </c>
    </row>
    <row r="8" ht="17.1" customHeight="1" spans="1:4">
      <c r="A8" s="80" t="s">
        <v>1560</v>
      </c>
      <c r="B8" s="16">
        <v>17941</v>
      </c>
      <c r="C8" s="16">
        <v>24527</v>
      </c>
      <c r="D8" s="17">
        <f t="shared" si="0"/>
        <v>36.7</v>
      </c>
    </row>
    <row r="9" ht="17.1" customHeight="1" spans="1:4">
      <c r="A9" s="80" t="s">
        <v>1562</v>
      </c>
      <c r="B9" s="16">
        <v>393</v>
      </c>
      <c r="C9" s="16">
        <v>527</v>
      </c>
      <c r="D9" s="17">
        <f t="shared" si="0"/>
        <v>34.1</v>
      </c>
    </row>
    <row r="10" ht="17.1" customHeight="1" spans="1:4">
      <c r="A10" s="80" t="s">
        <v>1564</v>
      </c>
      <c r="B10" s="75"/>
      <c r="C10" s="16">
        <v>0</v>
      </c>
      <c r="D10" s="17" t="str">
        <f t="shared" si="0"/>
        <v/>
      </c>
    </row>
    <row r="11" ht="17.1" customHeight="1" spans="1:4">
      <c r="A11" s="80" t="s">
        <v>1566</v>
      </c>
      <c r="B11" s="16">
        <v>-252</v>
      </c>
      <c r="C11" s="16">
        <v>-74</v>
      </c>
      <c r="D11" s="17">
        <f t="shared" si="0"/>
        <v>-70.6</v>
      </c>
    </row>
    <row r="12" ht="17.1" customHeight="1" spans="1:4">
      <c r="A12" s="80" t="s">
        <v>1568</v>
      </c>
      <c r="B12" s="16">
        <v>935</v>
      </c>
      <c r="C12" s="16">
        <v>247</v>
      </c>
      <c r="D12" s="17">
        <f t="shared" si="0"/>
        <v>-73.6</v>
      </c>
    </row>
    <row r="13" ht="17.1" customHeight="1" spans="1:4">
      <c r="A13" s="88" t="s">
        <v>1570</v>
      </c>
      <c r="B13" s="16">
        <v>809</v>
      </c>
      <c r="C13" s="16">
        <v>434</v>
      </c>
      <c r="D13" s="17">
        <f t="shared" si="0"/>
        <v>-46.4</v>
      </c>
    </row>
    <row r="14" ht="17.1" customHeight="1" spans="1:4">
      <c r="A14" s="88" t="s">
        <v>1572</v>
      </c>
      <c r="B14" s="16">
        <v>999</v>
      </c>
      <c r="C14" s="16">
        <v>960</v>
      </c>
      <c r="D14" s="17">
        <f t="shared" si="0"/>
        <v>-3.9</v>
      </c>
    </row>
    <row r="15" customFormat="1" ht="17.1" customHeight="1" spans="1:4">
      <c r="A15" s="88" t="s">
        <v>1574</v>
      </c>
      <c r="B15" s="75"/>
      <c r="C15" s="75"/>
      <c r="D15" s="17" t="str">
        <f t="shared" si="0"/>
        <v/>
      </c>
    </row>
    <row r="16" s="78" customFormat="1" ht="17.1" customHeight="1" spans="1:4">
      <c r="A16" s="88" t="s">
        <v>1576</v>
      </c>
      <c r="B16" s="75">
        <f>SUM(B17:B18)</f>
        <v>858</v>
      </c>
      <c r="C16" s="75">
        <f>SUM(C17:C18)</f>
        <v>1303</v>
      </c>
      <c r="D16" s="17">
        <f t="shared" si="0"/>
        <v>51.9</v>
      </c>
    </row>
    <row r="17" s="78" customFormat="1" ht="17.1" customHeight="1" spans="1:4">
      <c r="A17" s="89" t="s">
        <v>1577</v>
      </c>
      <c r="B17" s="16">
        <v>679</v>
      </c>
      <c r="C17" s="75">
        <v>819</v>
      </c>
      <c r="D17" s="17">
        <f t="shared" si="0"/>
        <v>20.6</v>
      </c>
    </row>
    <row r="18" ht="30" customHeight="1" spans="1:4">
      <c r="A18" s="89" t="s">
        <v>1578</v>
      </c>
      <c r="B18" s="16">
        <v>179</v>
      </c>
      <c r="C18" s="75">
        <v>484</v>
      </c>
      <c r="D18" s="17">
        <f t="shared" si="0"/>
        <v>170.4</v>
      </c>
    </row>
    <row r="19" ht="17.1" customHeight="1" spans="1:4">
      <c r="A19" s="90" t="s">
        <v>1628</v>
      </c>
      <c r="B19" s="73">
        <f>SUM(B4:B7,B13:B16)</f>
        <v>21683</v>
      </c>
      <c r="C19" s="73">
        <f>SUM(C4:C7,C13:C16)</f>
        <v>27924</v>
      </c>
      <c r="D19" s="14">
        <f t="shared" ref="D19:D24" si="1">IF(B19&lt;&gt;0,ROUND(100*(C19/B19-1),1),"")</f>
        <v>28.8</v>
      </c>
    </row>
    <row r="20" ht="17.1" customHeight="1" spans="1:4">
      <c r="A20" s="91" t="s">
        <v>83</v>
      </c>
      <c r="B20" s="73">
        <f>SUM(B21:B24)</f>
        <v>21252</v>
      </c>
      <c r="C20" s="73">
        <f>SUM(C21:C24)</f>
        <v>41219</v>
      </c>
      <c r="D20" s="14">
        <f t="shared" si="1"/>
        <v>94</v>
      </c>
    </row>
    <row r="21" ht="17.1" customHeight="1" spans="1:4">
      <c r="A21" s="92" t="s">
        <v>1630</v>
      </c>
      <c r="B21" s="75">
        <v>8737</v>
      </c>
      <c r="C21" s="75">
        <v>4466</v>
      </c>
      <c r="D21" s="17">
        <f t="shared" si="1"/>
        <v>-48.9</v>
      </c>
    </row>
    <row r="22" ht="17.1" customHeight="1" spans="1:4">
      <c r="A22" s="92" t="s">
        <v>1632</v>
      </c>
      <c r="B22" s="75"/>
      <c r="C22" s="75"/>
      <c r="D22" s="17" t="str">
        <f t="shared" si="1"/>
        <v/>
      </c>
    </row>
    <row r="23" ht="17.1" customHeight="1" spans="1:4">
      <c r="A23" s="92" t="s">
        <v>1634</v>
      </c>
      <c r="B23" s="75">
        <v>4885</v>
      </c>
      <c r="C23" s="75">
        <v>8437</v>
      </c>
      <c r="D23" s="17">
        <f t="shared" si="1"/>
        <v>72.7</v>
      </c>
    </row>
    <row r="24" ht="17.1" customHeight="1" spans="1:4">
      <c r="A24" s="92" t="s">
        <v>1636</v>
      </c>
      <c r="B24" s="75">
        <v>7630</v>
      </c>
      <c r="C24" s="75">
        <v>28316</v>
      </c>
      <c r="D24" s="17">
        <f t="shared" si="1"/>
        <v>271.1</v>
      </c>
    </row>
    <row r="25" ht="17.1" customHeight="1" spans="1:4">
      <c r="A25" s="93"/>
      <c r="B25" s="94"/>
      <c r="C25" s="75"/>
      <c r="D25" s="94"/>
    </row>
    <row r="26" ht="17.1" customHeight="1" spans="1:4">
      <c r="A26" s="92"/>
      <c r="B26" s="75"/>
      <c r="C26" s="75"/>
      <c r="D26" s="17"/>
    </row>
    <row r="27" ht="17.1" customHeight="1" spans="1:4">
      <c r="A27" s="90" t="s">
        <v>1640</v>
      </c>
      <c r="B27" s="73">
        <f>SUM(B19:B20)</f>
        <v>42935</v>
      </c>
      <c r="C27" s="73">
        <f>SUM(C19:C20)</f>
        <v>69143</v>
      </c>
      <c r="D27" s="14">
        <f>IF(B27&lt;&gt;0,ROUND(100*(C27/B27-1),1),"")</f>
        <v>61</v>
      </c>
    </row>
    <row r="28" s="58" customFormat="1" ht="17.1" customHeight="1" spans="1:4">
      <c r="A28" s="83" t="s">
        <v>1642</v>
      </c>
      <c r="B28" s="75">
        <f>B27-B23</f>
        <v>38050</v>
      </c>
      <c r="C28" s="75">
        <f>C27-C23</f>
        <v>60706</v>
      </c>
      <c r="D28" s="14">
        <f>IF(B28&lt;&gt;0,ROUND(100*(C28/B28-1),1),"")</f>
        <v>59.5</v>
      </c>
    </row>
  </sheetData>
  <mergeCells count="1">
    <mergeCell ref="A1:D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showZeros="0" workbookViewId="0">
      <pane ySplit="3" topLeftCell="A69" activePane="bottomLeft" state="frozen"/>
      <selection/>
      <selection pane="bottomLeft" activeCell="A1" sqref="A1:D1"/>
    </sheetView>
  </sheetViews>
  <sheetFormatPr defaultColWidth="9" defaultRowHeight="14.25" outlineLevelCol="3"/>
  <cols>
    <col min="1" max="1" width="50.875" style="58" customWidth="1"/>
    <col min="2" max="2" width="16.5" style="58" customWidth="1"/>
    <col min="3" max="3" width="14.625" style="58" customWidth="1"/>
    <col min="4" max="4" width="11.625" style="58" customWidth="1"/>
    <col min="5" max="16374" width="9" style="58"/>
  </cols>
  <sheetData>
    <row r="1" ht="30.75" customHeight="1" spans="1:4">
      <c r="A1" s="76" t="s">
        <v>1645</v>
      </c>
      <c r="B1" s="76"/>
      <c r="C1" s="76"/>
      <c r="D1" s="76"/>
    </row>
    <row r="2" s="67" customFormat="1" ht="18" customHeight="1" spans="4:4">
      <c r="D2" s="70" t="s">
        <v>24</v>
      </c>
    </row>
    <row r="3" s="68" customFormat="1" ht="39" customHeight="1" spans="1:4">
      <c r="A3" s="71" t="s">
        <v>225</v>
      </c>
      <c r="B3" s="9" t="s">
        <v>26</v>
      </c>
      <c r="C3" s="9" t="s">
        <v>28</v>
      </c>
      <c r="D3" s="10" t="s">
        <v>29</v>
      </c>
    </row>
    <row r="4" s="77" customFormat="1" ht="17.1" customHeight="1" spans="1:4">
      <c r="A4" s="46" t="s">
        <v>1553</v>
      </c>
      <c r="B4" s="26">
        <f>SUM(B5,B9)</f>
        <v>4</v>
      </c>
      <c r="C4" s="26">
        <f>SUM(C5,C9)</f>
        <v>4</v>
      </c>
      <c r="D4" s="17">
        <f t="shared" ref="D4:D12" si="0">IF(B4&lt;&gt;0,ROUND(100*(C4/B4-1),1),"")</f>
        <v>0</v>
      </c>
    </row>
    <row r="5" ht="17.1" customHeight="1" spans="1:4">
      <c r="A5" s="46" t="s">
        <v>1555</v>
      </c>
      <c r="B5" s="26">
        <f>SUM(B6:B8)</f>
        <v>4</v>
      </c>
      <c r="C5" s="26">
        <f>SUM(C6:C8)</f>
        <v>4</v>
      </c>
      <c r="D5" s="17">
        <f t="shared" si="0"/>
        <v>0</v>
      </c>
    </row>
    <row r="6" ht="17.1" customHeight="1" spans="1:4">
      <c r="A6" s="46" t="s">
        <v>1557</v>
      </c>
      <c r="B6" s="26">
        <v>3</v>
      </c>
      <c r="C6" s="75">
        <v>2</v>
      </c>
      <c r="D6" s="17">
        <f t="shared" si="0"/>
        <v>-33.3</v>
      </c>
    </row>
    <row r="7" ht="17.1" customHeight="1" spans="1:4">
      <c r="A7" s="46" t="s">
        <v>1559</v>
      </c>
      <c r="B7" s="26"/>
      <c r="C7" s="75"/>
      <c r="D7" s="17" t="str">
        <f t="shared" si="0"/>
        <v/>
      </c>
    </row>
    <row r="8" ht="17.1" customHeight="1" spans="1:4">
      <c r="A8" s="46" t="s">
        <v>1561</v>
      </c>
      <c r="B8" s="26">
        <v>1</v>
      </c>
      <c r="C8" s="75">
        <v>2</v>
      </c>
      <c r="D8" s="17">
        <f t="shared" si="0"/>
        <v>100</v>
      </c>
    </row>
    <row r="9" ht="17.1" customHeight="1" spans="1:4">
      <c r="A9" s="46" t="s">
        <v>1563</v>
      </c>
      <c r="B9" s="26">
        <f>SUM(B10)</f>
        <v>0</v>
      </c>
      <c r="C9" s="75"/>
      <c r="D9" s="17" t="str">
        <f t="shared" si="0"/>
        <v/>
      </c>
    </row>
    <row r="10" ht="17.1" customHeight="1" spans="1:4">
      <c r="A10" s="46" t="s">
        <v>1565</v>
      </c>
      <c r="B10" s="26"/>
      <c r="C10" s="75"/>
      <c r="D10" s="17" t="str">
        <f t="shared" si="0"/>
        <v/>
      </c>
    </row>
    <row r="11" ht="17.1" customHeight="1" spans="1:4">
      <c r="A11" s="46" t="s">
        <v>1567</v>
      </c>
      <c r="B11" s="26">
        <f>SUM(B12,B15,B18)</f>
        <v>1639</v>
      </c>
      <c r="C11" s="26">
        <f>SUM(C12,C15,C18)</f>
        <v>2531</v>
      </c>
      <c r="D11" s="17">
        <f t="shared" si="0"/>
        <v>54.4</v>
      </c>
    </row>
    <row r="12" ht="17.1" customHeight="1" spans="1:4">
      <c r="A12" s="46" t="s">
        <v>1569</v>
      </c>
      <c r="B12" s="26">
        <f>SUM(B13:B14)</f>
        <v>1629</v>
      </c>
      <c r="C12" s="26">
        <v>2475</v>
      </c>
      <c r="D12" s="17">
        <f t="shared" si="0"/>
        <v>51.9</v>
      </c>
    </row>
    <row r="13" ht="17.1" customHeight="1" spans="1:4">
      <c r="A13" s="46" t="s">
        <v>1571</v>
      </c>
      <c r="B13" s="26">
        <v>741</v>
      </c>
      <c r="C13" s="26"/>
      <c r="D13" s="17"/>
    </row>
    <row r="14" ht="17.1" customHeight="1" spans="1:4">
      <c r="A14" s="46" t="s">
        <v>1573</v>
      </c>
      <c r="B14" s="26">
        <v>888</v>
      </c>
      <c r="C14" s="26"/>
      <c r="D14" s="17"/>
    </row>
    <row r="15" customFormat="1" ht="17.1" customHeight="1" spans="1:4">
      <c r="A15" s="46" t="s">
        <v>1575</v>
      </c>
      <c r="B15" s="26">
        <f>SUM(B16:B17)</f>
        <v>10</v>
      </c>
      <c r="C15" s="26">
        <f>SUM(C16:C17)</f>
        <v>56</v>
      </c>
      <c r="D15" s="17"/>
    </row>
    <row r="16" s="78" customFormat="1" ht="17.1" customHeight="1" spans="1:4">
      <c r="A16" s="46" t="s">
        <v>1571</v>
      </c>
      <c r="B16" s="26"/>
      <c r="C16" s="75"/>
      <c r="D16" s="17" t="str">
        <f t="shared" ref="D16:D21" si="1">IF(B16&lt;&gt;0,ROUND(100*(C16/B16-1),1),"")</f>
        <v/>
      </c>
    </row>
    <row r="17" s="78" customFormat="1" ht="17.1" customHeight="1" spans="1:4">
      <c r="A17" s="46" t="s">
        <v>1573</v>
      </c>
      <c r="B17" s="26">
        <v>10</v>
      </c>
      <c r="C17" s="26">
        <v>56</v>
      </c>
      <c r="D17" s="17">
        <f t="shared" si="1"/>
        <v>460</v>
      </c>
    </row>
    <row r="18" ht="30" customHeight="1" spans="1:4">
      <c r="A18" s="46" t="s">
        <v>1579</v>
      </c>
      <c r="B18" s="26">
        <f>SUM(B19)</f>
        <v>0</v>
      </c>
      <c r="C18" s="26">
        <f>SUM(C19)</f>
        <v>0</v>
      </c>
      <c r="D18" s="79" t="str">
        <f t="shared" si="1"/>
        <v/>
      </c>
    </row>
    <row r="19" s="58" customFormat="1" ht="17.1" customHeight="1" spans="1:4">
      <c r="A19" s="46" t="s">
        <v>1573</v>
      </c>
      <c r="B19" s="26"/>
      <c r="C19" s="75"/>
      <c r="D19" s="17" t="str">
        <f t="shared" si="1"/>
        <v/>
      </c>
    </row>
    <row r="20" s="58" customFormat="1" ht="17.1" customHeight="1" spans="1:4">
      <c r="A20" s="46" t="s">
        <v>1580</v>
      </c>
      <c r="B20" s="26">
        <f>SUM(B21,B29,B31,B32,B36,B38)</f>
        <v>13259</v>
      </c>
      <c r="C20" s="26">
        <f>SUM(C21,C29,C31,C32,C36,C38)</f>
        <v>27434</v>
      </c>
      <c r="D20" s="17">
        <f t="shared" si="1"/>
        <v>106.9</v>
      </c>
    </row>
    <row r="21" ht="17.1" customHeight="1" spans="1:4">
      <c r="A21" s="46" t="s">
        <v>1581</v>
      </c>
      <c r="B21" s="26">
        <f>SUM(B22:B28)</f>
        <v>12056</v>
      </c>
      <c r="C21" s="26">
        <v>26661</v>
      </c>
      <c r="D21" s="17">
        <f t="shared" si="1"/>
        <v>121.1</v>
      </c>
    </row>
    <row r="22" ht="17.1" customHeight="1" spans="1:4">
      <c r="A22" s="46" t="s">
        <v>1582</v>
      </c>
      <c r="B22" s="26">
        <v>3986</v>
      </c>
      <c r="C22" s="26"/>
      <c r="D22" s="17"/>
    </row>
    <row r="23" ht="17.1" customHeight="1" spans="1:4">
      <c r="A23" s="46" t="s">
        <v>1583</v>
      </c>
      <c r="B23" s="26">
        <v>3943</v>
      </c>
      <c r="C23" s="26"/>
      <c r="D23" s="17"/>
    </row>
    <row r="24" ht="17.1" customHeight="1" spans="1:4">
      <c r="A24" s="46" t="s">
        <v>1584</v>
      </c>
      <c r="B24" s="26"/>
      <c r="C24" s="26"/>
      <c r="D24" s="17"/>
    </row>
    <row r="25" ht="17.1" customHeight="1" spans="1:4">
      <c r="A25" s="46" t="s">
        <v>1585</v>
      </c>
      <c r="B25" s="26">
        <v>3472</v>
      </c>
      <c r="C25" s="26"/>
      <c r="D25" s="17"/>
    </row>
    <row r="26" ht="17.1" customHeight="1" spans="1:4">
      <c r="A26" s="46" t="s">
        <v>1586</v>
      </c>
      <c r="B26" s="26">
        <v>12</v>
      </c>
      <c r="C26" s="26"/>
      <c r="D26" s="17"/>
    </row>
    <row r="27" ht="17.1" customHeight="1" spans="1:4">
      <c r="A27" s="46" t="s">
        <v>1587</v>
      </c>
      <c r="B27" s="26">
        <v>165</v>
      </c>
      <c r="C27" s="75"/>
      <c r="D27" s="17"/>
    </row>
    <row r="28" ht="17.1" customHeight="1" spans="1:4">
      <c r="A28" s="46" t="s">
        <v>1588</v>
      </c>
      <c r="B28" s="26">
        <v>478</v>
      </c>
      <c r="C28" s="26"/>
      <c r="D28" s="17"/>
    </row>
    <row r="29" ht="17.1" customHeight="1" spans="1:4">
      <c r="A29" s="46" t="s">
        <v>1589</v>
      </c>
      <c r="B29" s="26"/>
      <c r="C29" s="75"/>
      <c r="D29" s="17" t="str">
        <f t="shared" ref="D29:D31" si="2">IF(B29&lt;&gt;0,ROUND(100*(C29/B29-1),1),"")</f>
        <v/>
      </c>
    </row>
    <row r="30" ht="17.1" customHeight="1" spans="1:4">
      <c r="A30" s="46" t="s">
        <v>1583</v>
      </c>
      <c r="B30" s="26"/>
      <c r="C30" s="75"/>
      <c r="D30" s="17" t="str">
        <f t="shared" si="2"/>
        <v/>
      </c>
    </row>
    <row r="31" ht="17.1" customHeight="1" spans="1:4">
      <c r="A31" s="46" t="s">
        <v>1590</v>
      </c>
      <c r="B31" s="26">
        <v>360</v>
      </c>
      <c r="C31" s="75">
        <v>2</v>
      </c>
      <c r="D31" s="17">
        <f t="shared" si="2"/>
        <v>-99.4</v>
      </c>
    </row>
    <row r="32" ht="17.1" customHeight="1" spans="1:4">
      <c r="A32" s="46" t="s">
        <v>1591</v>
      </c>
      <c r="B32" s="26">
        <f>SUM(B33:B35)</f>
        <v>50</v>
      </c>
      <c r="C32" s="75"/>
      <c r="D32" s="17"/>
    </row>
    <row r="33" ht="17.1" customHeight="1" spans="1:4">
      <c r="A33" s="46" t="s">
        <v>1592</v>
      </c>
      <c r="B33" s="26"/>
      <c r="C33" s="75"/>
      <c r="D33" s="17"/>
    </row>
    <row r="34" ht="17.1" customHeight="1" spans="1:4">
      <c r="A34" s="46" t="s">
        <v>1593</v>
      </c>
      <c r="B34" s="26">
        <v>50</v>
      </c>
      <c r="C34" s="75"/>
      <c r="D34" s="17"/>
    </row>
    <row r="35" ht="17.1" customHeight="1" spans="1:4">
      <c r="A35" s="46" t="s">
        <v>1594</v>
      </c>
      <c r="B35" s="26"/>
      <c r="C35" s="75"/>
      <c r="D35" s="17" t="str">
        <f t="shared" ref="D35:D41" si="3">IF(B35&lt;&gt;0,ROUND(100*(C35/B35-1),1),"")</f>
        <v/>
      </c>
    </row>
    <row r="36" ht="17.1" customHeight="1" spans="1:4">
      <c r="A36" s="46" t="s">
        <v>1595</v>
      </c>
      <c r="B36" s="26">
        <f>SUM(B37)</f>
        <v>793</v>
      </c>
      <c r="C36" s="26">
        <f>SUM(C37)</f>
        <v>771</v>
      </c>
      <c r="D36" s="17">
        <f t="shared" si="3"/>
        <v>-2.8</v>
      </c>
    </row>
    <row r="37" ht="17.1" customHeight="1" spans="1:4">
      <c r="A37" s="46" t="s">
        <v>1596</v>
      </c>
      <c r="B37" s="26">
        <v>793</v>
      </c>
      <c r="C37" s="75">
        <v>771</v>
      </c>
      <c r="D37" s="17">
        <f t="shared" si="3"/>
        <v>-2.8</v>
      </c>
    </row>
    <row r="38" ht="17.1" customHeight="1" spans="1:4">
      <c r="A38" s="46" t="s">
        <v>1597</v>
      </c>
      <c r="B38" s="26"/>
      <c r="C38" s="75"/>
      <c r="D38" s="17" t="str">
        <f t="shared" si="3"/>
        <v/>
      </c>
    </row>
    <row r="39" ht="17.1" customHeight="1" spans="1:4">
      <c r="A39" s="46" t="s">
        <v>1598</v>
      </c>
      <c r="B39" s="26"/>
      <c r="C39" s="75"/>
      <c r="D39" s="17" t="str">
        <f t="shared" si="3"/>
        <v/>
      </c>
    </row>
    <row r="40" ht="17.1" customHeight="1" spans="1:4">
      <c r="A40" s="46" t="s">
        <v>1599</v>
      </c>
      <c r="B40" s="26">
        <f>SUM(B41,B43)</f>
        <v>84</v>
      </c>
      <c r="C40" s="26">
        <f>SUM(C41,C43)</f>
        <v>185</v>
      </c>
      <c r="D40" s="17">
        <f t="shared" si="3"/>
        <v>120.2</v>
      </c>
    </row>
    <row r="41" ht="17.1" customHeight="1" spans="1:4">
      <c r="A41" s="46" t="s">
        <v>1600</v>
      </c>
      <c r="B41" s="26">
        <f>SUM(B42)</f>
        <v>64</v>
      </c>
      <c r="C41" s="26">
        <v>185</v>
      </c>
      <c r="D41" s="17">
        <f t="shared" si="3"/>
        <v>189.1</v>
      </c>
    </row>
    <row r="42" ht="17.1" customHeight="1" spans="1:4">
      <c r="A42" s="46" t="s">
        <v>1573</v>
      </c>
      <c r="B42" s="26">
        <v>64</v>
      </c>
      <c r="C42" s="75"/>
      <c r="D42" s="17"/>
    </row>
    <row r="43" ht="26" customHeight="1" spans="1:4">
      <c r="A43" s="46" t="s">
        <v>1601</v>
      </c>
      <c r="B43" s="26">
        <f>SUM(B44)</f>
        <v>20</v>
      </c>
      <c r="C43" s="26">
        <f>SUM(C44)</f>
        <v>0</v>
      </c>
      <c r="D43" s="17"/>
    </row>
    <row r="44" ht="17.1" customHeight="1" spans="1:4">
      <c r="A44" s="46" t="s">
        <v>1602</v>
      </c>
      <c r="B44" s="26">
        <v>20</v>
      </c>
      <c r="C44" s="75"/>
      <c r="D44" s="17"/>
    </row>
    <row r="45" ht="17.1" customHeight="1" spans="1:4">
      <c r="A45" s="80" t="s">
        <v>1603</v>
      </c>
      <c r="B45" s="26">
        <f>SUM(B46,B48)</f>
        <v>6773</v>
      </c>
      <c r="C45" s="26">
        <f>SUM(C46,C48)</f>
        <v>10280</v>
      </c>
      <c r="D45" s="17">
        <f t="shared" ref="D45:D48" si="4">IF(B45&lt;&gt;0,ROUND(100*(C45/B45-1),1),"")</f>
        <v>51.8</v>
      </c>
    </row>
    <row r="46" ht="17.1" customHeight="1" spans="1:4">
      <c r="A46" s="80" t="s">
        <v>1604</v>
      </c>
      <c r="B46" s="26">
        <f>SUM(B47)</f>
        <v>6500</v>
      </c>
      <c r="C46" s="26">
        <v>9929</v>
      </c>
      <c r="D46" s="17">
        <f t="shared" si="4"/>
        <v>52.8</v>
      </c>
    </row>
    <row r="47" ht="26" customHeight="1" spans="1:4">
      <c r="A47" s="80" t="s">
        <v>1605</v>
      </c>
      <c r="B47" s="26">
        <v>6500</v>
      </c>
      <c r="C47" s="75"/>
      <c r="D47" s="17"/>
    </row>
    <row r="48" ht="17.1" customHeight="1" spans="1:4">
      <c r="A48" s="80" t="s">
        <v>1606</v>
      </c>
      <c r="B48" s="26">
        <f>SUM(B49:B55)</f>
        <v>273</v>
      </c>
      <c r="C48" s="26">
        <v>351</v>
      </c>
      <c r="D48" s="17">
        <f t="shared" si="4"/>
        <v>28.6</v>
      </c>
    </row>
    <row r="49" ht="17.1" customHeight="1" spans="1:4">
      <c r="A49" s="80" t="s">
        <v>1607</v>
      </c>
      <c r="B49" s="26">
        <v>123</v>
      </c>
      <c r="C49" s="75"/>
      <c r="D49" s="17"/>
    </row>
    <row r="50" ht="17.1" customHeight="1" spans="1:4">
      <c r="A50" s="80" t="s">
        <v>1608</v>
      </c>
      <c r="B50" s="26">
        <v>60</v>
      </c>
      <c r="C50" s="75"/>
      <c r="D50" s="17"/>
    </row>
    <row r="51" ht="17.1" customHeight="1" spans="1:4">
      <c r="A51" s="80" t="s">
        <v>1609</v>
      </c>
      <c r="B51" s="26"/>
      <c r="C51" s="75"/>
      <c r="D51" s="17"/>
    </row>
    <row r="52" ht="17.1" customHeight="1" spans="1:4">
      <c r="A52" s="80" t="s">
        <v>1610</v>
      </c>
      <c r="B52" s="26">
        <v>41</v>
      </c>
      <c r="C52" s="75"/>
      <c r="D52" s="17"/>
    </row>
    <row r="53" ht="17.1" customHeight="1" spans="1:4">
      <c r="A53" s="80" t="s">
        <v>1611</v>
      </c>
      <c r="B53" s="26"/>
      <c r="C53" s="75"/>
      <c r="D53" s="17"/>
    </row>
    <row r="54" ht="17.1" customHeight="1" spans="1:4">
      <c r="A54" s="80" t="s">
        <v>1612</v>
      </c>
      <c r="B54" s="26">
        <v>49</v>
      </c>
      <c r="C54" s="75"/>
      <c r="D54" s="17"/>
    </row>
    <row r="55" ht="17.1" customHeight="1" spans="1:4">
      <c r="A55" s="80" t="s">
        <v>1613</v>
      </c>
      <c r="B55" s="26"/>
      <c r="C55" s="75"/>
      <c r="D55" s="17" t="str">
        <f>IF(B55&lt;&gt;0,ROUND(100*(C55/B55-1),1),"")</f>
        <v/>
      </c>
    </row>
    <row r="56" ht="17.1" customHeight="1" spans="1:4">
      <c r="A56" s="80" t="s">
        <v>1614</v>
      </c>
      <c r="B56" s="26">
        <f>SUM(B57)</f>
        <v>1474</v>
      </c>
      <c r="C56" s="26">
        <v>1751</v>
      </c>
      <c r="D56" s="17">
        <f>IF(B56&lt;&gt;0,ROUND(100*(C56/B56-1),1),"")</f>
        <v>18.8</v>
      </c>
    </row>
    <row r="57" ht="17.1" customHeight="1" spans="1:4">
      <c r="A57" s="80" t="s">
        <v>1615</v>
      </c>
      <c r="B57" s="26">
        <f>SUM(B58:B61)</f>
        <v>1474</v>
      </c>
      <c r="C57" s="26"/>
      <c r="D57" s="17"/>
    </row>
    <row r="58" ht="17.1" customHeight="1" spans="1:4">
      <c r="A58" s="80" t="s">
        <v>1616</v>
      </c>
      <c r="B58" s="26">
        <v>242</v>
      </c>
      <c r="C58" s="75"/>
      <c r="D58" s="17"/>
    </row>
    <row r="59" ht="17.1" customHeight="1" spans="1:4">
      <c r="A59" s="80" t="s">
        <v>1617</v>
      </c>
      <c r="B59" s="26">
        <v>383</v>
      </c>
      <c r="C59" s="75"/>
      <c r="D59" s="17"/>
    </row>
    <row r="60" ht="17.1" customHeight="1" spans="1:4">
      <c r="A60" s="80" t="s">
        <v>1618</v>
      </c>
      <c r="B60" s="26">
        <v>679</v>
      </c>
      <c r="C60" s="75"/>
      <c r="D60" s="17"/>
    </row>
    <row r="61" ht="17.1" customHeight="1" spans="1:4">
      <c r="A61" s="80" t="s">
        <v>1619</v>
      </c>
      <c r="B61" s="26">
        <v>170</v>
      </c>
      <c r="C61" s="75"/>
      <c r="D61" s="17"/>
    </row>
    <row r="62" ht="17.1" customHeight="1" spans="1:4">
      <c r="A62" s="80" t="s">
        <v>1620</v>
      </c>
      <c r="B62" s="26">
        <f>SUM(B63)</f>
        <v>10</v>
      </c>
      <c r="C62" s="26">
        <v>41</v>
      </c>
      <c r="D62" s="17">
        <f>IF(B62&lt;&gt;0,ROUND(100*(C62/B62-1),1),"")</f>
        <v>310</v>
      </c>
    </row>
    <row r="63" ht="17.1" customHeight="1" spans="1:4">
      <c r="A63" s="80" t="s">
        <v>1621</v>
      </c>
      <c r="B63" s="26">
        <f>SUM(B64:B67)</f>
        <v>10</v>
      </c>
      <c r="C63" s="26"/>
      <c r="D63" s="17"/>
    </row>
    <row r="64" ht="17.1" customHeight="1" spans="1:4">
      <c r="A64" s="80" t="s">
        <v>1622</v>
      </c>
      <c r="B64" s="26">
        <v>1</v>
      </c>
      <c r="C64" s="75"/>
      <c r="D64" s="17"/>
    </row>
    <row r="65" ht="17.1" customHeight="1" spans="1:4">
      <c r="A65" s="80" t="s">
        <v>1623</v>
      </c>
      <c r="B65" s="26"/>
      <c r="C65" s="75"/>
      <c r="D65" s="17"/>
    </row>
    <row r="66" ht="17.1" customHeight="1" spans="1:4">
      <c r="A66" s="80" t="s">
        <v>1624</v>
      </c>
      <c r="B66" s="26"/>
      <c r="C66" s="75"/>
      <c r="D66" s="17"/>
    </row>
    <row r="67" ht="17.1" customHeight="1" spans="1:4">
      <c r="A67" s="80" t="s">
        <v>1625</v>
      </c>
      <c r="B67" s="26">
        <v>9</v>
      </c>
      <c r="C67" s="75"/>
      <c r="D67" s="17"/>
    </row>
    <row r="68" ht="17.1" customHeight="1" spans="1:4">
      <c r="A68" s="80" t="s">
        <v>1626</v>
      </c>
      <c r="B68" s="26"/>
      <c r="C68" s="75"/>
      <c r="D68" s="17" t="str">
        <f t="shared" ref="D68:D79" si="5">IF(B68&lt;&gt;0,ROUND(100*(C68/B68-1),1),"")</f>
        <v/>
      </c>
    </row>
    <row r="69" ht="17.1" customHeight="1" spans="1:4">
      <c r="A69" s="81" t="s">
        <v>1627</v>
      </c>
      <c r="B69" s="26"/>
      <c r="C69" s="75"/>
      <c r="D69" s="17" t="str">
        <f t="shared" si="5"/>
        <v/>
      </c>
    </row>
    <row r="70" ht="17.1" customHeight="1" spans="1:4">
      <c r="A70" s="82" t="s">
        <v>1629</v>
      </c>
      <c r="B70" s="73">
        <f>SUM(B4,B11,B20,B40,B45,B56,B62,B68,B69)</f>
        <v>23243</v>
      </c>
      <c r="C70" s="73">
        <f>SUM(C4,C11,C20,C40,C45,C56,C62,C68,C69)</f>
        <v>42226</v>
      </c>
      <c r="D70" s="14">
        <f t="shared" si="5"/>
        <v>81.7</v>
      </c>
    </row>
    <row r="71" ht="17.1" customHeight="1" spans="1:4">
      <c r="A71" s="72" t="s">
        <v>84</v>
      </c>
      <c r="B71" s="73">
        <f>SUM(B74,B77,B79)</f>
        <v>19692</v>
      </c>
      <c r="C71" s="73">
        <f>SUM(C74,C77,C79)</f>
        <v>26917</v>
      </c>
      <c r="D71" s="14">
        <f t="shared" si="5"/>
        <v>36.7</v>
      </c>
    </row>
    <row r="72" ht="17.1" customHeight="1" spans="1:4">
      <c r="A72" s="74" t="s">
        <v>1631</v>
      </c>
      <c r="B72" s="75"/>
      <c r="C72" s="75"/>
      <c r="D72" s="17" t="str">
        <f t="shared" si="5"/>
        <v/>
      </c>
    </row>
    <row r="73" ht="17.1" customHeight="1" spans="1:4">
      <c r="A73" s="74" t="s">
        <v>1633</v>
      </c>
      <c r="B73" s="75"/>
      <c r="C73" s="75"/>
      <c r="D73" s="17" t="str">
        <f t="shared" si="5"/>
        <v/>
      </c>
    </row>
    <row r="74" ht="17.1" customHeight="1" spans="1:4">
      <c r="A74" s="74" t="s">
        <v>1635</v>
      </c>
      <c r="B74" s="75">
        <v>1255</v>
      </c>
      <c r="C74" s="75"/>
      <c r="D74" s="17">
        <f t="shared" si="5"/>
        <v>-100</v>
      </c>
    </row>
    <row r="75" ht="17.1" customHeight="1" spans="1:4">
      <c r="A75" s="74" t="s">
        <v>1646</v>
      </c>
      <c r="B75" s="75">
        <v>1255</v>
      </c>
      <c r="C75" s="75"/>
      <c r="D75" s="17">
        <f t="shared" ref="D75:D82" si="6">IF(B75&lt;&gt;0,ROUND(100*(C75/B75-1),1),"")</f>
        <v>-100</v>
      </c>
    </row>
    <row r="76" ht="17.1" customHeight="1" spans="1:4">
      <c r="A76" s="74" t="s">
        <v>1637</v>
      </c>
      <c r="B76" s="75"/>
      <c r="C76" s="75"/>
      <c r="D76" s="17" t="str">
        <f t="shared" si="6"/>
        <v/>
      </c>
    </row>
    <row r="77" ht="17.1" customHeight="1" spans="1:4">
      <c r="A77" s="74" t="s">
        <v>1638</v>
      </c>
      <c r="B77" s="26">
        <v>10000</v>
      </c>
      <c r="C77" s="26">
        <v>2642</v>
      </c>
      <c r="D77" s="17">
        <f t="shared" si="6"/>
        <v>-73.6</v>
      </c>
    </row>
    <row r="78" ht="17.1" customHeight="1" spans="1:4">
      <c r="A78" s="74" t="s">
        <v>1647</v>
      </c>
      <c r="B78" s="26">
        <v>10000</v>
      </c>
      <c r="C78" s="26">
        <v>2642</v>
      </c>
      <c r="D78" s="17">
        <f t="shared" si="6"/>
        <v>-73.6</v>
      </c>
    </row>
    <row r="79" ht="17.1" customHeight="1" spans="1:4">
      <c r="A79" s="74" t="s">
        <v>1639</v>
      </c>
      <c r="B79" s="26">
        <v>8437</v>
      </c>
      <c r="C79" s="26">
        <v>24275</v>
      </c>
      <c r="D79" s="17">
        <f t="shared" si="6"/>
        <v>187.7</v>
      </c>
    </row>
    <row r="80" ht="17.1" customHeight="1" spans="1:4">
      <c r="A80" s="74" t="s">
        <v>1648</v>
      </c>
      <c r="B80" s="26">
        <v>8437</v>
      </c>
      <c r="C80" s="26">
        <v>24275</v>
      </c>
      <c r="D80" s="17">
        <f t="shared" si="6"/>
        <v>187.7</v>
      </c>
    </row>
    <row r="81" ht="17.1" customHeight="1" spans="1:4">
      <c r="A81" s="82" t="s">
        <v>1641</v>
      </c>
      <c r="B81" s="73">
        <f>SUM(B70:B71)</f>
        <v>42935</v>
      </c>
      <c r="C81" s="73">
        <f>SUM(C70:C71)</f>
        <v>69143</v>
      </c>
      <c r="D81" s="14">
        <f t="shared" si="6"/>
        <v>61</v>
      </c>
    </row>
    <row r="82" s="58" customFormat="1" ht="17.1" customHeight="1" spans="1:4">
      <c r="A82" s="83" t="s">
        <v>1643</v>
      </c>
      <c r="B82" s="75">
        <f>B81-B79</f>
        <v>34498</v>
      </c>
      <c r="C82" s="75">
        <f>C81-C79</f>
        <v>44868</v>
      </c>
      <c r="D82" s="14">
        <f t="shared" si="6"/>
        <v>30.1</v>
      </c>
    </row>
  </sheetData>
  <mergeCells count="1">
    <mergeCell ref="A1:D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  <rowBreaks count="1" manualBreakCount="1">
    <brk id="69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showZeros="0" workbookViewId="0">
      <pane ySplit="3" topLeftCell="A55" activePane="bottomLeft" state="frozen"/>
      <selection/>
      <selection pane="bottomLeft" activeCell="E2" sqref="E$1:E$1048576"/>
    </sheetView>
  </sheetViews>
  <sheetFormatPr defaultColWidth="9" defaultRowHeight="14.25" outlineLevelCol="3"/>
  <cols>
    <col min="1" max="1" width="49.125" style="58" customWidth="1"/>
    <col min="2" max="2" width="16.75" style="58" customWidth="1"/>
    <col min="3" max="3" width="15.625" style="58" customWidth="1"/>
    <col min="4" max="4" width="12.75" style="58" customWidth="1"/>
    <col min="5" max="16374" width="9" style="58"/>
  </cols>
  <sheetData>
    <row r="1" ht="30.75" customHeight="1" spans="1:4">
      <c r="A1" s="76" t="s">
        <v>1649</v>
      </c>
      <c r="B1" s="76"/>
      <c r="C1" s="76"/>
      <c r="D1" s="76"/>
    </row>
    <row r="2" s="67" customFormat="1" ht="18" customHeight="1" spans="4:4">
      <c r="D2" s="70" t="s">
        <v>24</v>
      </c>
    </row>
    <row r="3" s="68" customFormat="1" ht="39" customHeight="1" spans="1:4">
      <c r="A3" s="71" t="s">
        <v>225</v>
      </c>
      <c r="B3" s="9" t="s">
        <v>26</v>
      </c>
      <c r="C3" s="9" t="s">
        <v>28</v>
      </c>
      <c r="D3" s="10" t="s">
        <v>29</v>
      </c>
    </row>
    <row r="4" s="77" customFormat="1" ht="17.1" customHeight="1" spans="1:4">
      <c r="A4" s="46" t="s">
        <v>1553</v>
      </c>
      <c r="B4" s="26">
        <f>SUM(B5,B9)</f>
        <v>4</v>
      </c>
      <c r="C4" s="26">
        <f>SUM(C5,C9)</f>
        <v>4</v>
      </c>
      <c r="D4" s="17">
        <f t="shared" ref="D4:D12" si="0">IF(B4&lt;&gt;0,ROUND(100*(C4/B4-1),1),"")</f>
        <v>0</v>
      </c>
    </row>
    <row r="5" ht="17.1" customHeight="1" spans="1:4">
      <c r="A5" s="46" t="s">
        <v>1555</v>
      </c>
      <c r="B5" s="26">
        <f>SUM(B6:B8)</f>
        <v>4</v>
      </c>
      <c r="C5" s="26">
        <f>SUM(C6:C8)</f>
        <v>4</v>
      </c>
      <c r="D5" s="17">
        <f t="shared" si="0"/>
        <v>0</v>
      </c>
    </row>
    <row r="6" ht="17.1" customHeight="1" spans="1:4">
      <c r="A6" s="46" t="s">
        <v>1557</v>
      </c>
      <c r="B6" s="26">
        <v>3</v>
      </c>
      <c r="C6" s="75">
        <v>2</v>
      </c>
      <c r="D6" s="17">
        <f t="shared" si="0"/>
        <v>-33.3</v>
      </c>
    </row>
    <row r="7" ht="17.1" customHeight="1" spans="1:4">
      <c r="A7" s="46" t="s">
        <v>1559</v>
      </c>
      <c r="B7" s="26"/>
      <c r="C7" s="75"/>
      <c r="D7" s="17" t="str">
        <f t="shared" si="0"/>
        <v/>
      </c>
    </row>
    <row r="8" ht="17.1" customHeight="1" spans="1:4">
      <c r="A8" s="46" t="s">
        <v>1561</v>
      </c>
      <c r="B8" s="26">
        <v>1</v>
      </c>
      <c r="C8" s="75">
        <v>2</v>
      </c>
      <c r="D8" s="17">
        <f t="shared" si="0"/>
        <v>100</v>
      </c>
    </row>
    <row r="9" ht="17.1" customHeight="1" spans="1:4">
      <c r="A9" s="46" t="s">
        <v>1563</v>
      </c>
      <c r="B9" s="26">
        <f>SUM(B10)</f>
        <v>0</v>
      </c>
      <c r="C9" s="75"/>
      <c r="D9" s="17" t="str">
        <f t="shared" si="0"/>
        <v/>
      </c>
    </row>
    <row r="10" ht="17.1" customHeight="1" spans="1:4">
      <c r="A10" s="46" t="s">
        <v>1565</v>
      </c>
      <c r="B10" s="26"/>
      <c r="C10" s="75"/>
      <c r="D10" s="17" t="str">
        <f t="shared" si="0"/>
        <v/>
      </c>
    </row>
    <row r="11" ht="17.1" customHeight="1" spans="1:4">
      <c r="A11" s="46" t="s">
        <v>1567</v>
      </c>
      <c r="B11" s="26">
        <f>SUM(B12,B15,B18)</f>
        <v>1639</v>
      </c>
      <c r="C11" s="26">
        <f>SUM(C12,C15,C18)</f>
        <v>2531</v>
      </c>
      <c r="D11" s="17">
        <f t="shared" si="0"/>
        <v>54.4</v>
      </c>
    </row>
    <row r="12" ht="17.1" customHeight="1" spans="1:4">
      <c r="A12" s="46" t="s">
        <v>1569</v>
      </c>
      <c r="B12" s="26">
        <f>SUM(B13:B14)</f>
        <v>1629</v>
      </c>
      <c r="C12" s="26">
        <v>2475</v>
      </c>
      <c r="D12" s="17">
        <f t="shared" si="0"/>
        <v>51.9</v>
      </c>
    </row>
    <row r="13" ht="17.1" customHeight="1" spans="1:4">
      <c r="A13" s="46" t="s">
        <v>1571</v>
      </c>
      <c r="B13" s="26">
        <v>741</v>
      </c>
      <c r="C13" s="26"/>
      <c r="D13" s="17"/>
    </row>
    <row r="14" ht="17.1" customHeight="1" spans="1:4">
      <c r="A14" s="46" t="s">
        <v>1573</v>
      </c>
      <c r="B14" s="26">
        <v>888</v>
      </c>
      <c r="C14" s="26"/>
      <c r="D14" s="17"/>
    </row>
    <row r="15" customFormat="1" ht="17.1" customHeight="1" spans="1:4">
      <c r="A15" s="46" t="s">
        <v>1575</v>
      </c>
      <c r="B15" s="26">
        <f>SUM(B16:B17)</f>
        <v>10</v>
      </c>
      <c r="C15" s="26">
        <f>SUM(C16:C17)</f>
        <v>56</v>
      </c>
      <c r="D15" s="17"/>
    </row>
    <row r="16" s="78" customFormat="1" ht="17.1" customHeight="1" spans="1:4">
      <c r="A16" s="46" t="s">
        <v>1571</v>
      </c>
      <c r="B16" s="26"/>
      <c r="C16" s="75"/>
      <c r="D16" s="17" t="str">
        <f t="shared" ref="D16:D21" si="1">IF(B16&lt;&gt;0,ROUND(100*(C16/B16-1),1),"")</f>
        <v/>
      </c>
    </row>
    <row r="17" s="78" customFormat="1" ht="17.1" customHeight="1" spans="1:4">
      <c r="A17" s="46" t="s">
        <v>1573</v>
      </c>
      <c r="B17" s="26">
        <v>10</v>
      </c>
      <c r="C17" s="26">
        <v>56</v>
      </c>
      <c r="D17" s="17">
        <f t="shared" si="1"/>
        <v>460</v>
      </c>
    </row>
    <row r="18" ht="23" customHeight="1" spans="1:4">
      <c r="A18" s="46" t="s">
        <v>1579</v>
      </c>
      <c r="B18" s="26">
        <f>SUM(B19)</f>
        <v>0</v>
      </c>
      <c r="C18" s="26">
        <f>SUM(C19)</f>
        <v>0</v>
      </c>
      <c r="D18" s="79" t="str">
        <f t="shared" si="1"/>
        <v/>
      </c>
    </row>
    <row r="19" s="58" customFormat="1" ht="17.1" customHeight="1" spans="1:4">
      <c r="A19" s="46" t="s">
        <v>1573</v>
      </c>
      <c r="B19" s="26"/>
      <c r="C19" s="75"/>
      <c r="D19" s="17" t="str">
        <f t="shared" si="1"/>
        <v/>
      </c>
    </row>
    <row r="20" s="58" customFormat="1" ht="17.1" customHeight="1" spans="1:4">
      <c r="A20" s="46" t="s">
        <v>1580</v>
      </c>
      <c r="B20" s="26">
        <f>SUM(B21,B29,B31,B32,B36,B38)</f>
        <v>13259</v>
      </c>
      <c r="C20" s="26">
        <f>SUM(C21,C29,C31,C32,C36,C38)</f>
        <v>27434</v>
      </c>
      <c r="D20" s="17">
        <f t="shared" si="1"/>
        <v>106.9</v>
      </c>
    </row>
    <row r="21" ht="17.1" customHeight="1" spans="1:4">
      <c r="A21" s="46" t="s">
        <v>1581</v>
      </c>
      <c r="B21" s="26">
        <f>SUM(B22:B28)</f>
        <v>12056</v>
      </c>
      <c r="C21" s="26">
        <v>26661</v>
      </c>
      <c r="D21" s="17">
        <f t="shared" si="1"/>
        <v>121.1</v>
      </c>
    </row>
    <row r="22" ht="17.1" customHeight="1" spans="1:4">
      <c r="A22" s="46" t="s">
        <v>1582</v>
      </c>
      <c r="B22" s="26">
        <v>3986</v>
      </c>
      <c r="C22" s="26"/>
      <c r="D22" s="17"/>
    </row>
    <row r="23" ht="17.1" customHeight="1" spans="1:4">
      <c r="A23" s="46" t="s">
        <v>1583</v>
      </c>
      <c r="B23" s="26">
        <v>3943</v>
      </c>
      <c r="C23" s="26"/>
      <c r="D23" s="17"/>
    </row>
    <row r="24" ht="17.1" customHeight="1" spans="1:4">
      <c r="A24" s="46" t="s">
        <v>1584</v>
      </c>
      <c r="B24" s="26"/>
      <c r="C24" s="26"/>
      <c r="D24" s="17"/>
    </row>
    <row r="25" ht="17.1" customHeight="1" spans="1:4">
      <c r="A25" s="46" t="s">
        <v>1585</v>
      </c>
      <c r="B25" s="26">
        <v>3472</v>
      </c>
      <c r="C25" s="26"/>
      <c r="D25" s="17"/>
    </row>
    <row r="26" ht="17.1" customHeight="1" spans="1:4">
      <c r="A26" s="46" t="s">
        <v>1586</v>
      </c>
      <c r="B26" s="26">
        <v>12</v>
      </c>
      <c r="C26" s="26"/>
      <c r="D26" s="17"/>
    </row>
    <row r="27" ht="17.1" customHeight="1" spans="1:4">
      <c r="A27" s="46" t="s">
        <v>1587</v>
      </c>
      <c r="B27" s="26">
        <v>165</v>
      </c>
      <c r="C27" s="75"/>
      <c r="D27" s="17"/>
    </row>
    <row r="28" ht="17.1" customHeight="1" spans="1:4">
      <c r="A28" s="46" t="s">
        <v>1588</v>
      </c>
      <c r="B28" s="26">
        <v>478</v>
      </c>
      <c r="C28" s="26"/>
      <c r="D28" s="17"/>
    </row>
    <row r="29" ht="17.1" customHeight="1" spans="1:4">
      <c r="A29" s="46" t="s">
        <v>1589</v>
      </c>
      <c r="B29" s="26"/>
      <c r="C29" s="75"/>
      <c r="D29" s="17" t="str">
        <f t="shared" ref="D29:D31" si="2">IF(B29&lt;&gt;0,ROUND(100*(C29/B29-1),1),"")</f>
        <v/>
      </c>
    </row>
    <row r="30" ht="17.1" customHeight="1" spans="1:4">
      <c r="A30" s="46" t="s">
        <v>1583</v>
      </c>
      <c r="B30" s="26"/>
      <c r="C30" s="75"/>
      <c r="D30" s="17" t="str">
        <f t="shared" si="2"/>
        <v/>
      </c>
    </row>
    <row r="31" ht="17.1" customHeight="1" spans="1:4">
      <c r="A31" s="46" t="s">
        <v>1590</v>
      </c>
      <c r="B31" s="26">
        <v>360</v>
      </c>
      <c r="C31" s="75">
        <v>2</v>
      </c>
      <c r="D31" s="17">
        <f t="shared" si="2"/>
        <v>-99.4</v>
      </c>
    </row>
    <row r="32" ht="17.1" customHeight="1" spans="1:4">
      <c r="A32" s="46" t="s">
        <v>1591</v>
      </c>
      <c r="B32" s="26">
        <f>SUM(B33:B35)</f>
        <v>50</v>
      </c>
      <c r="C32" s="75"/>
      <c r="D32" s="17"/>
    </row>
    <row r="33" ht="17.1" customHeight="1" spans="1:4">
      <c r="A33" s="46" t="s">
        <v>1592</v>
      </c>
      <c r="B33" s="26"/>
      <c r="C33" s="75"/>
      <c r="D33" s="17"/>
    </row>
    <row r="34" ht="17.1" customHeight="1" spans="1:4">
      <c r="A34" s="46" t="s">
        <v>1593</v>
      </c>
      <c r="B34" s="26">
        <v>50</v>
      </c>
      <c r="C34" s="75"/>
      <c r="D34" s="17"/>
    </row>
    <row r="35" ht="17.1" customHeight="1" spans="1:4">
      <c r="A35" s="46" t="s">
        <v>1594</v>
      </c>
      <c r="B35" s="26"/>
      <c r="C35" s="75"/>
      <c r="D35" s="17" t="str">
        <f t="shared" ref="D35:D41" si="3">IF(B35&lt;&gt;0,ROUND(100*(C35/B35-1),1),"")</f>
        <v/>
      </c>
    </row>
    <row r="36" ht="17.1" customHeight="1" spans="1:4">
      <c r="A36" s="46" t="s">
        <v>1595</v>
      </c>
      <c r="B36" s="26">
        <f>SUM(B37)</f>
        <v>793</v>
      </c>
      <c r="C36" s="26">
        <f>SUM(C37)</f>
        <v>771</v>
      </c>
      <c r="D36" s="17">
        <f t="shared" si="3"/>
        <v>-2.8</v>
      </c>
    </row>
    <row r="37" ht="17.1" customHeight="1" spans="1:4">
      <c r="A37" s="46" t="s">
        <v>1596</v>
      </c>
      <c r="B37" s="26">
        <v>793</v>
      </c>
      <c r="C37" s="75">
        <v>771</v>
      </c>
      <c r="D37" s="17">
        <f t="shared" si="3"/>
        <v>-2.8</v>
      </c>
    </row>
    <row r="38" ht="17.1" customHeight="1" spans="1:4">
      <c r="A38" s="46" t="s">
        <v>1597</v>
      </c>
      <c r="B38" s="26"/>
      <c r="C38" s="75"/>
      <c r="D38" s="17" t="str">
        <f t="shared" si="3"/>
        <v/>
      </c>
    </row>
    <row r="39" ht="17.1" customHeight="1" spans="1:4">
      <c r="A39" s="46" t="s">
        <v>1598</v>
      </c>
      <c r="B39" s="26"/>
      <c r="C39" s="75"/>
      <c r="D39" s="17" t="str">
        <f t="shared" si="3"/>
        <v/>
      </c>
    </row>
    <row r="40" ht="17.1" customHeight="1" spans="1:4">
      <c r="A40" s="46" t="s">
        <v>1599</v>
      </c>
      <c r="B40" s="26">
        <f>SUM(B41,B43)</f>
        <v>84</v>
      </c>
      <c r="C40" s="26">
        <f>SUM(C41,C43)</f>
        <v>185</v>
      </c>
      <c r="D40" s="17">
        <f t="shared" si="3"/>
        <v>120.2</v>
      </c>
    </row>
    <row r="41" ht="17.1" customHeight="1" spans="1:4">
      <c r="A41" s="46" t="s">
        <v>1600</v>
      </c>
      <c r="B41" s="26">
        <f t="shared" ref="B41:B46" si="4">SUM(B42)</f>
        <v>64</v>
      </c>
      <c r="C41" s="26">
        <v>185</v>
      </c>
      <c r="D41" s="17">
        <f t="shared" si="3"/>
        <v>189.1</v>
      </c>
    </row>
    <row r="42" ht="17.1" customHeight="1" spans="1:4">
      <c r="A42" s="46" t="s">
        <v>1573</v>
      </c>
      <c r="B42" s="26">
        <v>64</v>
      </c>
      <c r="C42" s="75"/>
      <c r="D42" s="17"/>
    </row>
    <row r="43" ht="26" customHeight="1" spans="1:4">
      <c r="A43" s="46" t="s">
        <v>1601</v>
      </c>
      <c r="B43" s="26">
        <f t="shared" si="4"/>
        <v>20</v>
      </c>
      <c r="C43" s="26">
        <f>SUM(C44)</f>
        <v>0</v>
      </c>
      <c r="D43" s="17"/>
    </row>
    <row r="44" ht="17.1" customHeight="1" spans="1:4">
      <c r="A44" s="46" t="s">
        <v>1602</v>
      </c>
      <c r="B44" s="26">
        <v>20</v>
      </c>
      <c r="C44" s="75"/>
      <c r="D44" s="17"/>
    </row>
    <row r="45" ht="17.1" customHeight="1" spans="1:4">
      <c r="A45" s="80" t="s">
        <v>1603</v>
      </c>
      <c r="B45" s="26">
        <f>SUM(B46,B48)</f>
        <v>6773</v>
      </c>
      <c r="C45" s="26">
        <f>SUM(C46,C48)</f>
        <v>10280</v>
      </c>
      <c r="D45" s="17">
        <f t="shared" ref="D45:D48" si="5">IF(B45&lt;&gt;0,ROUND(100*(C45/B45-1),1),"")</f>
        <v>51.8</v>
      </c>
    </row>
    <row r="46" ht="17.1" customHeight="1" spans="1:4">
      <c r="A46" s="80" t="s">
        <v>1604</v>
      </c>
      <c r="B46" s="26">
        <f t="shared" si="4"/>
        <v>6500</v>
      </c>
      <c r="C46" s="26">
        <v>9929</v>
      </c>
      <c r="D46" s="17">
        <f t="shared" si="5"/>
        <v>52.8</v>
      </c>
    </row>
    <row r="47" ht="19" customHeight="1" spans="1:4">
      <c r="A47" s="80" t="s">
        <v>1605</v>
      </c>
      <c r="B47" s="26">
        <v>6500</v>
      </c>
      <c r="C47" s="75"/>
      <c r="D47" s="17"/>
    </row>
    <row r="48" ht="17.1" customHeight="1" spans="1:4">
      <c r="A48" s="80" t="s">
        <v>1606</v>
      </c>
      <c r="B48" s="26">
        <f>SUM(B49:B55)</f>
        <v>273</v>
      </c>
      <c r="C48" s="26">
        <v>351</v>
      </c>
      <c r="D48" s="17">
        <f t="shared" si="5"/>
        <v>28.6</v>
      </c>
    </row>
    <row r="49" ht="17.1" customHeight="1" spans="1:4">
      <c r="A49" s="80" t="s">
        <v>1607</v>
      </c>
      <c r="B49" s="26">
        <v>123</v>
      </c>
      <c r="C49" s="75"/>
      <c r="D49" s="17"/>
    </row>
    <row r="50" ht="17.1" customHeight="1" spans="1:4">
      <c r="A50" s="80" t="s">
        <v>1608</v>
      </c>
      <c r="B50" s="26">
        <v>60</v>
      </c>
      <c r="C50" s="75"/>
      <c r="D50" s="17"/>
    </row>
    <row r="51" ht="17.1" customHeight="1" spans="1:4">
      <c r="A51" s="80" t="s">
        <v>1609</v>
      </c>
      <c r="B51" s="26"/>
      <c r="C51" s="75"/>
      <c r="D51" s="17"/>
    </row>
    <row r="52" ht="17.1" customHeight="1" spans="1:4">
      <c r="A52" s="80" t="s">
        <v>1610</v>
      </c>
      <c r="B52" s="26">
        <v>41</v>
      </c>
      <c r="C52" s="75"/>
      <c r="D52" s="17"/>
    </row>
    <row r="53" ht="17.1" customHeight="1" spans="1:4">
      <c r="A53" s="80" t="s">
        <v>1611</v>
      </c>
      <c r="B53" s="26"/>
      <c r="C53" s="75"/>
      <c r="D53" s="17"/>
    </row>
    <row r="54" ht="17.1" customHeight="1" spans="1:4">
      <c r="A54" s="80" t="s">
        <v>1612</v>
      </c>
      <c r="B54" s="26">
        <v>49</v>
      </c>
      <c r="C54" s="75"/>
      <c r="D54" s="17"/>
    </row>
    <row r="55" ht="17.1" customHeight="1" spans="1:4">
      <c r="A55" s="80" t="s">
        <v>1613</v>
      </c>
      <c r="B55" s="26"/>
      <c r="C55" s="75"/>
      <c r="D55" s="17" t="str">
        <f>IF(B55&lt;&gt;0,ROUND(100*(C55/B55-1),1),"")</f>
        <v/>
      </c>
    </row>
    <row r="56" ht="17.1" customHeight="1" spans="1:4">
      <c r="A56" s="80" t="s">
        <v>1614</v>
      </c>
      <c r="B56" s="26">
        <f>SUM(B57)</f>
        <v>1474</v>
      </c>
      <c r="C56" s="26">
        <v>1751</v>
      </c>
      <c r="D56" s="17">
        <f>IF(B56&lt;&gt;0,ROUND(100*(C56/B56-1),1),"")</f>
        <v>18.8</v>
      </c>
    </row>
    <row r="57" ht="17.1" customHeight="1" spans="1:4">
      <c r="A57" s="80" t="s">
        <v>1615</v>
      </c>
      <c r="B57" s="26">
        <f>SUM(B58:B61)</f>
        <v>1474</v>
      </c>
      <c r="C57" s="26"/>
      <c r="D57" s="17"/>
    </row>
    <row r="58" ht="17.1" customHeight="1" spans="1:4">
      <c r="A58" s="80" t="s">
        <v>1616</v>
      </c>
      <c r="B58" s="26">
        <v>242</v>
      </c>
      <c r="C58" s="75"/>
      <c r="D58" s="17"/>
    </row>
    <row r="59" ht="17.1" customHeight="1" spans="1:4">
      <c r="A59" s="80" t="s">
        <v>1617</v>
      </c>
      <c r="B59" s="26">
        <v>383</v>
      </c>
      <c r="C59" s="75"/>
      <c r="D59" s="17"/>
    </row>
    <row r="60" ht="17.1" customHeight="1" spans="1:4">
      <c r="A60" s="80" t="s">
        <v>1618</v>
      </c>
      <c r="B60" s="26">
        <v>679</v>
      </c>
      <c r="C60" s="75"/>
      <c r="D60" s="17"/>
    </row>
    <row r="61" ht="17.1" customHeight="1" spans="1:4">
      <c r="A61" s="80" t="s">
        <v>1619</v>
      </c>
      <c r="B61" s="26">
        <v>170</v>
      </c>
      <c r="C61" s="75"/>
      <c r="D61" s="17"/>
    </row>
    <row r="62" ht="17.1" customHeight="1" spans="1:4">
      <c r="A62" s="80" t="s">
        <v>1620</v>
      </c>
      <c r="B62" s="26">
        <f>SUM(B63)</f>
        <v>10</v>
      </c>
      <c r="C62" s="26">
        <v>41</v>
      </c>
      <c r="D62" s="17">
        <f>IF(B62&lt;&gt;0,ROUND(100*(C62/B62-1),1),"")</f>
        <v>310</v>
      </c>
    </row>
    <row r="63" ht="17.1" customHeight="1" spans="1:4">
      <c r="A63" s="80" t="s">
        <v>1621</v>
      </c>
      <c r="B63" s="26">
        <f>SUM(B64:B67)</f>
        <v>10</v>
      </c>
      <c r="C63" s="26"/>
      <c r="D63" s="17"/>
    </row>
    <row r="64" ht="17.1" customHeight="1" spans="1:4">
      <c r="A64" s="80" t="s">
        <v>1622</v>
      </c>
      <c r="B64" s="26">
        <v>1</v>
      </c>
      <c r="C64" s="75"/>
      <c r="D64" s="17"/>
    </row>
    <row r="65" ht="17.1" customHeight="1" spans="1:4">
      <c r="A65" s="80" t="s">
        <v>1623</v>
      </c>
      <c r="B65" s="26"/>
      <c r="C65" s="75"/>
      <c r="D65" s="17"/>
    </row>
    <row r="66" ht="17.1" customHeight="1" spans="1:4">
      <c r="A66" s="80" t="s">
        <v>1624</v>
      </c>
      <c r="B66" s="26"/>
      <c r="C66" s="75"/>
      <c r="D66" s="17"/>
    </row>
    <row r="67" ht="17.1" customHeight="1" spans="1:4">
      <c r="A67" s="80" t="s">
        <v>1625</v>
      </c>
      <c r="B67" s="26">
        <v>9</v>
      </c>
      <c r="C67" s="75"/>
      <c r="D67" s="17"/>
    </row>
    <row r="68" ht="17.1" customHeight="1" spans="1:4">
      <c r="A68" s="80" t="s">
        <v>1626</v>
      </c>
      <c r="B68" s="26"/>
      <c r="C68" s="75"/>
      <c r="D68" s="17" t="str">
        <f t="shared" ref="D68:D82" si="6">IF(B68&lt;&gt;0,ROUND(100*(C68/B68-1),1),"")</f>
        <v/>
      </c>
    </row>
    <row r="69" ht="17.1" customHeight="1" spans="1:4">
      <c r="A69" s="81" t="s">
        <v>1627</v>
      </c>
      <c r="B69" s="26"/>
      <c r="C69" s="75"/>
      <c r="D69" s="17" t="str">
        <f t="shared" si="6"/>
        <v/>
      </c>
    </row>
    <row r="70" ht="17.1" customHeight="1" spans="1:4">
      <c r="A70" s="82" t="s">
        <v>1629</v>
      </c>
      <c r="B70" s="73">
        <f>SUM(B4,B11,B20,B40,B45,B56,B62,B68,B69)</f>
        <v>23243</v>
      </c>
      <c r="C70" s="73">
        <f>SUM(C4,C11,C20,C40,C45,C56,C62,C68,C69)</f>
        <v>42226</v>
      </c>
      <c r="D70" s="14">
        <f t="shared" si="6"/>
        <v>81.7</v>
      </c>
    </row>
    <row r="71" ht="17.1" customHeight="1" spans="1:4">
      <c r="A71" s="72" t="s">
        <v>84</v>
      </c>
      <c r="B71" s="73">
        <f>SUM(B74,B77,B79)</f>
        <v>19692</v>
      </c>
      <c r="C71" s="73">
        <f>SUM(C74,C77,C79)</f>
        <v>26917</v>
      </c>
      <c r="D71" s="14">
        <f t="shared" si="6"/>
        <v>36.7</v>
      </c>
    </row>
    <row r="72" ht="17.1" customHeight="1" spans="1:4">
      <c r="A72" s="74" t="s">
        <v>1631</v>
      </c>
      <c r="B72" s="75"/>
      <c r="C72" s="75"/>
      <c r="D72" s="17" t="str">
        <f t="shared" si="6"/>
        <v/>
      </c>
    </row>
    <row r="73" ht="17.1" customHeight="1" spans="1:4">
      <c r="A73" s="74" t="s">
        <v>1633</v>
      </c>
      <c r="B73" s="75"/>
      <c r="C73" s="75"/>
      <c r="D73" s="17" t="str">
        <f t="shared" si="6"/>
        <v/>
      </c>
    </row>
    <row r="74" ht="17.1" customHeight="1" spans="1:4">
      <c r="A74" s="74" t="s">
        <v>1635</v>
      </c>
      <c r="B74" s="75">
        <v>1255</v>
      </c>
      <c r="C74" s="75"/>
      <c r="D74" s="17">
        <f t="shared" si="6"/>
        <v>-100</v>
      </c>
    </row>
    <row r="75" ht="17.1" customHeight="1" spans="1:4">
      <c r="A75" s="74" t="s">
        <v>1646</v>
      </c>
      <c r="B75" s="75">
        <v>1255</v>
      </c>
      <c r="C75" s="75"/>
      <c r="D75" s="17">
        <f t="shared" si="6"/>
        <v>-100</v>
      </c>
    </row>
    <row r="76" ht="17.1" customHeight="1" spans="1:4">
      <c r="A76" s="74" t="s">
        <v>1637</v>
      </c>
      <c r="B76" s="75"/>
      <c r="C76" s="75"/>
      <c r="D76" s="17" t="str">
        <f t="shared" si="6"/>
        <v/>
      </c>
    </row>
    <row r="77" ht="17.1" customHeight="1" spans="1:4">
      <c r="A77" s="74" t="s">
        <v>1638</v>
      </c>
      <c r="B77" s="26">
        <v>10000</v>
      </c>
      <c r="C77" s="26">
        <v>2642</v>
      </c>
      <c r="D77" s="17">
        <f t="shared" si="6"/>
        <v>-73.6</v>
      </c>
    </row>
    <row r="78" ht="17.1" customHeight="1" spans="1:4">
      <c r="A78" s="74" t="s">
        <v>1647</v>
      </c>
      <c r="B78" s="26">
        <v>10000</v>
      </c>
      <c r="C78" s="26">
        <v>2642</v>
      </c>
      <c r="D78" s="17">
        <f t="shared" si="6"/>
        <v>-73.6</v>
      </c>
    </row>
    <row r="79" ht="17.1" customHeight="1" spans="1:4">
      <c r="A79" s="74" t="s">
        <v>1639</v>
      </c>
      <c r="B79" s="26">
        <v>8437</v>
      </c>
      <c r="C79" s="26">
        <v>24275</v>
      </c>
      <c r="D79" s="17">
        <f t="shared" si="6"/>
        <v>187.7</v>
      </c>
    </row>
    <row r="80" ht="17.1" customHeight="1" spans="1:4">
      <c r="A80" s="74" t="s">
        <v>1648</v>
      </c>
      <c r="B80" s="26">
        <v>8437</v>
      </c>
      <c r="C80" s="26">
        <v>24275</v>
      </c>
      <c r="D80" s="17">
        <f t="shared" si="6"/>
        <v>187.7</v>
      </c>
    </row>
    <row r="81" ht="17.1" customHeight="1" spans="1:4">
      <c r="A81" s="82" t="s">
        <v>1641</v>
      </c>
      <c r="B81" s="73">
        <f>SUM(B70:B71)</f>
        <v>42935</v>
      </c>
      <c r="C81" s="73">
        <f>SUM(C70:C71)</f>
        <v>69143</v>
      </c>
      <c r="D81" s="14">
        <f t="shared" si="6"/>
        <v>61</v>
      </c>
    </row>
    <row r="82" s="58" customFormat="1" ht="17.1" customHeight="1" spans="1:4">
      <c r="A82" s="83" t="s">
        <v>1643</v>
      </c>
      <c r="B82" s="75">
        <f>B81-B79</f>
        <v>34498</v>
      </c>
      <c r="C82" s="75">
        <f>C81-C79</f>
        <v>44868</v>
      </c>
      <c r="D82" s="14">
        <f t="shared" si="6"/>
        <v>30.1</v>
      </c>
    </row>
  </sheetData>
  <mergeCells count="1">
    <mergeCell ref="A1:D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  <rowBreaks count="1" manualBreakCount="1">
    <brk id="69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Zeros="0" workbookViewId="0">
      <pane ySplit="3" topLeftCell="A4" activePane="bottomLeft" state="frozen"/>
      <selection/>
      <selection pane="bottomLeft" activeCell="A20" sqref="A20"/>
    </sheetView>
  </sheetViews>
  <sheetFormatPr defaultColWidth="9" defaultRowHeight="14.25" outlineLevelCol="3"/>
  <cols>
    <col min="1" max="1" width="49.125" style="58" customWidth="1"/>
    <col min="2" max="2" width="19.375" style="58" customWidth="1"/>
    <col min="3" max="3" width="19.125" style="58" customWidth="1"/>
    <col min="4" max="4" width="16.875" style="58" customWidth="1"/>
    <col min="5" max="16374" width="9" style="58"/>
  </cols>
  <sheetData>
    <row r="1" ht="30.75" customHeight="1" spans="1:4">
      <c r="A1" s="76" t="s">
        <v>1650</v>
      </c>
      <c r="B1" s="76"/>
      <c r="C1" s="76"/>
      <c r="D1" s="76"/>
    </row>
    <row r="2" s="67" customFormat="1" ht="18" customHeight="1" spans="4:4">
      <c r="D2" s="70" t="s">
        <v>24</v>
      </c>
    </row>
    <row r="3" s="68" customFormat="1" ht="39" customHeight="1" spans="1:4">
      <c r="A3" s="71" t="s">
        <v>225</v>
      </c>
      <c r="B3" s="9" t="s">
        <v>26</v>
      </c>
      <c r="C3" s="9" t="s">
        <v>28</v>
      </c>
      <c r="D3" s="10" t="s">
        <v>29</v>
      </c>
    </row>
    <row r="4" ht="25" customHeight="1" spans="1:4">
      <c r="A4" s="72" t="s">
        <v>84</v>
      </c>
      <c r="B4" s="73">
        <f>SUM(B7,B10,B12)</f>
        <v>19692</v>
      </c>
      <c r="C4" s="73">
        <f>SUM(C7,C10,C12)</f>
        <v>26917</v>
      </c>
      <c r="D4" s="14">
        <f t="shared" ref="D4:D15" si="0">IF(B4&lt;&gt;0,ROUND(100*(C4/B4-1),1),"")</f>
        <v>36.7</v>
      </c>
    </row>
    <row r="5" ht="25" customHeight="1" spans="1:4">
      <c r="A5" s="74" t="s">
        <v>1631</v>
      </c>
      <c r="B5" s="75"/>
      <c r="C5" s="75"/>
      <c r="D5" s="17" t="str">
        <f t="shared" si="0"/>
        <v/>
      </c>
    </row>
    <row r="6" ht="25" customHeight="1" spans="1:4">
      <c r="A6" s="74" t="s">
        <v>1633</v>
      </c>
      <c r="B6" s="75"/>
      <c r="C6" s="75"/>
      <c r="D6" s="17" t="str">
        <f t="shared" si="0"/>
        <v/>
      </c>
    </row>
    <row r="7" ht="25" customHeight="1" spans="1:4">
      <c r="A7" s="74" t="s">
        <v>1635</v>
      </c>
      <c r="B7" s="75">
        <v>1255</v>
      </c>
      <c r="C7" s="75"/>
      <c r="D7" s="17">
        <f t="shared" si="0"/>
        <v>-100</v>
      </c>
    </row>
    <row r="8" ht="25" customHeight="1" spans="1:4">
      <c r="A8" s="74" t="s">
        <v>1651</v>
      </c>
      <c r="B8" s="75">
        <v>1255</v>
      </c>
      <c r="C8" s="75"/>
      <c r="D8" s="17">
        <f t="shared" si="0"/>
        <v>-100</v>
      </c>
    </row>
    <row r="9" ht="25" customHeight="1" spans="1:4">
      <c r="A9" s="74" t="s">
        <v>1637</v>
      </c>
      <c r="B9" s="75"/>
      <c r="C9" s="75"/>
      <c r="D9" s="17" t="str">
        <f t="shared" si="0"/>
        <v/>
      </c>
    </row>
    <row r="10" ht="25" customHeight="1" spans="1:4">
      <c r="A10" s="74" t="s">
        <v>1638</v>
      </c>
      <c r="B10" s="26">
        <v>10000</v>
      </c>
      <c r="C10" s="26">
        <v>2642</v>
      </c>
      <c r="D10" s="17">
        <f t="shared" si="0"/>
        <v>-73.6</v>
      </c>
    </row>
    <row r="11" ht="25" customHeight="1" spans="1:4">
      <c r="A11" s="74" t="s">
        <v>1652</v>
      </c>
      <c r="B11" s="26">
        <v>10000</v>
      </c>
      <c r="C11" s="26">
        <v>2642</v>
      </c>
      <c r="D11" s="17">
        <f t="shared" si="0"/>
        <v>-73.6</v>
      </c>
    </row>
    <row r="12" ht="25" customHeight="1" spans="1:4">
      <c r="A12" s="74" t="s">
        <v>1639</v>
      </c>
      <c r="B12" s="26">
        <v>8437</v>
      </c>
      <c r="C12" s="26">
        <v>24275</v>
      </c>
      <c r="D12" s="17">
        <f t="shared" si="0"/>
        <v>187.7</v>
      </c>
    </row>
    <row r="13" ht="25" customHeight="1" spans="1:4">
      <c r="A13" s="74" t="s">
        <v>1653</v>
      </c>
      <c r="B13" s="26">
        <v>8437</v>
      </c>
      <c r="C13" s="26">
        <v>24275</v>
      </c>
      <c r="D13" s="17">
        <f t="shared" si="0"/>
        <v>187.7</v>
      </c>
    </row>
    <row r="14" ht="26" customHeight="1" spans="1:1">
      <c r="A14" s="58" t="s">
        <v>1654</v>
      </c>
    </row>
  </sheetData>
  <mergeCells count="1">
    <mergeCell ref="A1:D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showZeros="0" workbookViewId="0">
      <pane ySplit="3" topLeftCell="A4" activePane="bottomLeft" state="frozen"/>
      <selection/>
      <selection pane="bottomLeft" activeCell="A21" sqref="A21"/>
    </sheetView>
  </sheetViews>
  <sheetFormatPr defaultColWidth="9" defaultRowHeight="14.25" outlineLevelCol="2"/>
  <cols>
    <col min="1" max="1" width="53" style="58" customWidth="1"/>
    <col min="2" max="2" width="20.75" style="58" customWidth="1"/>
    <col min="3" max="3" width="23.125" style="58" customWidth="1"/>
    <col min="4" max="16373" width="9" style="58"/>
  </cols>
  <sheetData>
    <row r="1" ht="30.75" customHeight="1" spans="1:3">
      <c r="A1" s="69" t="s">
        <v>1655</v>
      </c>
      <c r="B1" s="69"/>
      <c r="C1" s="69"/>
    </row>
    <row r="2" s="67" customFormat="1" ht="18" customHeight="1" spans="3:3">
      <c r="C2" s="70" t="s">
        <v>24</v>
      </c>
    </row>
    <row r="3" s="68" customFormat="1" ht="39" customHeight="1" spans="1:3">
      <c r="A3" s="71" t="s">
        <v>225</v>
      </c>
      <c r="B3" s="9" t="s">
        <v>1463</v>
      </c>
      <c r="C3" s="9" t="s">
        <v>1540</v>
      </c>
    </row>
    <row r="4" ht="25" customHeight="1" spans="1:3">
      <c r="A4" s="72" t="s">
        <v>84</v>
      </c>
      <c r="B4" s="73">
        <v>26917</v>
      </c>
      <c r="C4" s="73">
        <f>SUM(C7,C10,C12)</f>
        <v>26917</v>
      </c>
    </row>
    <row r="5" ht="25" customHeight="1" spans="1:3">
      <c r="A5" s="74" t="s">
        <v>1631</v>
      </c>
      <c r="B5" s="75"/>
      <c r="C5" s="75"/>
    </row>
    <row r="6" ht="25" customHeight="1" spans="1:3">
      <c r="A6" s="74" t="s">
        <v>1633</v>
      </c>
      <c r="B6" s="75"/>
      <c r="C6" s="75"/>
    </row>
    <row r="7" ht="25" customHeight="1" spans="1:3">
      <c r="A7" s="74" t="s">
        <v>1635</v>
      </c>
      <c r="B7" s="75"/>
      <c r="C7" s="75"/>
    </row>
    <row r="8" ht="25" customHeight="1" spans="1:3">
      <c r="A8" s="74" t="s">
        <v>1651</v>
      </c>
      <c r="B8" s="75"/>
      <c r="C8" s="75"/>
    </row>
    <row r="9" ht="25" customHeight="1" spans="1:3">
      <c r="A9" s="74" t="s">
        <v>1637</v>
      </c>
      <c r="B9" s="75"/>
      <c r="C9" s="75"/>
    </row>
    <row r="10" ht="25" customHeight="1" spans="1:3">
      <c r="A10" s="74" t="s">
        <v>1638</v>
      </c>
      <c r="B10" s="26">
        <v>2642</v>
      </c>
      <c r="C10" s="26">
        <v>2642</v>
      </c>
    </row>
    <row r="11" ht="25" customHeight="1" spans="1:3">
      <c r="A11" s="74" t="s">
        <v>1652</v>
      </c>
      <c r="B11" s="26">
        <v>2642</v>
      </c>
      <c r="C11" s="26">
        <v>2642</v>
      </c>
    </row>
    <row r="12" ht="25" customHeight="1" spans="1:3">
      <c r="A12" s="74" t="s">
        <v>1639</v>
      </c>
      <c r="B12" s="26">
        <v>24275</v>
      </c>
      <c r="C12" s="26">
        <v>24275</v>
      </c>
    </row>
    <row r="13" ht="25" customHeight="1" spans="1:3">
      <c r="A13" s="74" t="s">
        <v>1653</v>
      </c>
      <c r="B13" s="26">
        <v>24275</v>
      </c>
      <c r="C13" s="26">
        <v>24275</v>
      </c>
    </row>
    <row r="14" ht="26" customHeight="1" spans="1:1">
      <c r="A14" s="58" t="s">
        <v>1654</v>
      </c>
    </row>
  </sheetData>
  <mergeCells count="1">
    <mergeCell ref="A1:C1"/>
  </mergeCells>
  <pageMargins left="0.47" right="0.43" top="0.590277777777778" bottom="0.472222222222222" header="0.5" footer="0.35"/>
  <pageSetup paperSize="9" scale="67" firstPageNumber="30" fitToHeight="0" orientation="landscape" useFirstPageNumber="1" horizontalDpi="600" verticalDpi="600"/>
  <headerFooter scaleWithDoc="0">
    <evenFooter>&amp;L&amp;14—&amp;P—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workbookViewId="0">
      <selection activeCell="B9" sqref="B9"/>
    </sheetView>
  </sheetViews>
  <sheetFormatPr defaultColWidth="9" defaultRowHeight="14.25" outlineLevelRow="3" outlineLevelCol="4"/>
  <cols>
    <col min="1" max="1" width="22.5" style="58" customWidth="1"/>
    <col min="2" max="2" width="20.125" style="58" customWidth="1"/>
    <col min="3" max="3" width="21.25" style="58" customWidth="1"/>
    <col min="4" max="4" width="19.875" style="58" customWidth="1"/>
    <col min="5" max="5" width="16.375" style="58" customWidth="1"/>
    <col min="6" max="16384" width="9" style="58"/>
  </cols>
  <sheetData>
    <row r="1" s="58" customFormat="1" ht="35.25" customHeight="1" spans="1:5">
      <c r="A1" s="59" t="s">
        <v>1656</v>
      </c>
      <c r="B1" s="59"/>
      <c r="C1" s="59"/>
      <c r="D1" s="59"/>
      <c r="E1" s="59"/>
    </row>
    <row r="2" s="58" customFormat="1" ht="48.75" customHeight="1" spans="1:5">
      <c r="A2" s="60"/>
      <c r="B2" s="60"/>
      <c r="C2" s="60"/>
      <c r="D2" s="60"/>
      <c r="E2" s="61" t="s">
        <v>1542</v>
      </c>
    </row>
    <row r="3" s="58" customFormat="1" ht="56.25" customHeight="1" spans="1:5">
      <c r="A3" s="62" t="s">
        <v>1543</v>
      </c>
      <c r="B3" s="62" t="s">
        <v>1544</v>
      </c>
      <c r="C3" s="62" t="s">
        <v>1545</v>
      </c>
      <c r="D3" s="62" t="s">
        <v>1546</v>
      </c>
      <c r="E3" s="63" t="s">
        <v>1547</v>
      </c>
    </row>
    <row r="4" s="58" customFormat="1" ht="56.25" customHeight="1" spans="1:5">
      <c r="A4" s="64" t="s">
        <v>1657</v>
      </c>
      <c r="B4" s="65">
        <v>45001</v>
      </c>
      <c r="C4" s="65">
        <v>73317</v>
      </c>
      <c r="D4" s="65">
        <v>73400</v>
      </c>
      <c r="E4" s="66">
        <f>C4/D4*100%</f>
        <v>0.998869209809264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0"/>
  <sheetViews>
    <sheetView workbookViewId="0">
      <pane xSplit="1" ySplit="3" topLeftCell="G76" activePane="bottomRight" state="frozen"/>
      <selection/>
      <selection pane="topRight"/>
      <selection pane="bottomLeft"/>
      <selection pane="bottomRight" activeCell="G78" sqref="G78:G98"/>
    </sheetView>
  </sheetViews>
  <sheetFormatPr defaultColWidth="9" defaultRowHeight="13.5"/>
  <cols>
    <col min="1" max="1" width="31.7666666666667" style="126" customWidth="1"/>
    <col min="2" max="2" width="11.9" style="128" customWidth="1"/>
    <col min="3" max="3" width="11.9" style="129" customWidth="1"/>
    <col min="4" max="4" width="11.9" style="128" customWidth="1"/>
    <col min="5" max="5" width="9" style="130" customWidth="1"/>
    <col min="6" max="6" width="8.125" style="130" customWidth="1"/>
    <col min="7" max="7" width="31.7666666666667" style="126" customWidth="1"/>
    <col min="8" max="10" width="11.9" style="131" customWidth="1"/>
    <col min="11" max="11" width="10.625" style="131" customWidth="1"/>
    <col min="12" max="12" width="9.75" style="131" customWidth="1"/>
    <col min="13" max="13" width="9.5" style="126" customWidth="1"/>
    <col min="14" max="16384" width="9" style="126"/>
  </cols>
  <sheetData>
    <row r="1" ht="36" customHeight="1" spans="1:12">
      <c r="A1" s="132" t="s">
        <v>23</v>
      </c>
      <c r="B1" s="133"/>
      <c r="C1" s="133"/>
      <c r="D1" s="133"/>
      <c r="E1" s="132"/>
      <c r="F1" s="132"/>
      <c r="G1" s="132"/>
      <c r="H1" s="133"/>
      <c r="I1" s="133"/>
      <c r="J1" s="133"/>
      <c r="K1" s="133"/>
      <c r="L1" s="133"/>
    </row>
    <row r="2" ht="18" customHeight="1" spans="1:12">
      <c r="A2" s="127"/>
      <c r="B2" s="129"/>
      <c r="D2" s="134"/>
      <c r="F2" s="135"/>
      <c r="L2" s="152" t="s">
        <v>24</v>
      </c>
    </row>
    <row r="3" s="124" customFormat="1" ht="31" customHeight="1" spans="1:12">
      <c r="A3" s="136" t="s">
        <v>25</v>
      </c>
      <c r="B3" s="9" t="s">
        <v>26</v>
      </c>
      <c r="C3" s="9" t="s">
        <v>27</v>
      </c>
      <c r="D3" s="9" t="s">
        <v>28</v>
      </c>
      <c r="E3" s="10" t="s">
        <v>29</v>
      </c>
      <c r="F3" s="11" t="s">
        <v>30</v>
      </c>
      <c r="G3" s="50" t="s">
        <v>31</v>
      </c>
      <c r="H3" s="9" t="s">
        <v>26</v>
      </c>
      <c r="I3" s="9" t="s">
        <v>27</v>
      </c>
      <c r="J3" s="9" t="s">
        <v>28</v>
      </c>
      <c r="K3" s="10" t="s">
        <v>29</v>
      </c>
      <c r="L3" s="11" t="s">
        <v>30</v>
      </c>
    </row>
    <row r="4" s="127" customFormat="1" ht="17.1" customHeight="1" spans="1:13">
      <c r="A4" s="154" t="s">
        <v>32</v>
      </c>
      <c r="B4" s="145">
        <v>24481</v>
      </c>
      <c r="C4" s="145">
        <v>26240</v>
      </c>
      <c r="D4" s="145">
        <v>28771</v>
      </c>
      <c r="E4" s="17">
        <f>IF(B4&lt;&gt;0,ROUND(100*(D4/B4-1),1),"")</f>
        <v>17.5</v>
      </c>
      <c r="F4" s="17">
        <f>IF(C4&lt;&gt;0,ROUND(100*(D4/C4),1),"")</f>
        <v>109.6</v>
      </c>
      <c r="G4" s="149" t="s">
        <v>33</v>
      </c>
      <c r="H4" s="205">
        <v>29446</v>
      </c>
      <c r="I4" s="205">
        <v>21886</v>
      </c>
      <c r="J4" s="205">
        <v>26429</v>
      </c>
      <c r="K4" s="17">
        <f t="shared" ref="K4:K30" si="0">IF(H4&lt;&gt;0,ROUND(100*(J4/H4-1),1),"")</f>
        <v>-10.2</v>
      </c>
      <c r="L4" s="17">
        <f t="shared" ref="L4:L30" si="1">IF(I4&lt;&gt;0,ROUND(100*(J4/I4),1),"")</f>
        <v>120.8</v>
      </c>
      <c r="M4" s="208"/>
    </row>
    <row r="5" ht="17.1" customHeight="1" spans="1:13">
      <c r="A5" s="154" t="s">
        <v>34</v>
      </c>
      <c r="B5" s="145">
        <v>10552</v>
      </c>
      <c r="C5" s="145">
        <v>12741</v>
      </c>
      <c r="D5" s="145">
        <v>11912</v>
      </c>
      <c r="E5" s="17">
        <f t="shared" ref="E5:E28" si="2">IF(B5&lt;&gt;0,ROUND(100*(D5/B5-1),1),"")</f>
        <v>12.9</v>
      </c>
      <c r="F5" s="17">
        <f t="shared" ref="F5:F28" si="3">IF(C5&lt;&gt;0,ROUND(100*(D5/C5),1),"")</f>
        <v>93.5</v>
      </c>
      <c r="G5" s="149" t="s">
        <v>35</v>
      </c>
      <c r="H5" s="205"/>
      <c r="I5" s="205"/>
      <c r="J5" s="205"/>
      <c r="K5" s="209" t="str">
        <f t="shared" si="0"/>
        <v/>
      </c>
      <c r="L5" s="17" t="str">
        <f>IF(I5&lt;&gt;0,ROUND(100*(J5/56),1),"")</f>
        <v/>
      </c>
      <c r="M5" s="208"/>
    </row>
    <row r="6" ht="17.1" customHeight="1" spans="1:13">
      <c r="A6" s="154" t="s">
        <v>36</v>
      </c>
      <c r="B6" s="145">
        <v>3414</v>
      </c>
      <c r="C6" s="145">
        <v>6600</v>
      </c>
      <c r="D6" s="145">
        <v>4123</v>
      </c>
      <c r="E6" s="17">
        <f t="shared" si="2"/>
        <v>20.8</v>
      </c>
      <c r="F6" s="17">
        <f t="shared" si="3"/>
        <v>62.5</v>
      </c>
      <c r="G6" s="149" t="s">
        <v>37</v>
      </c>
      <c r="H6" s="205">
        <v>235</v>
      </c>
      <c r="I6" s="205">
        <v>193</v>
      </c>
      <c r="J6" s="205">
        <v>130</v>
      </c>
      <c r="K6" s="17">
        <f t="shared" si="0"/>
        <v>-44.7</v>
      </c>
      <c r="L6" s="17">
        <f>IF(I6&lt;&gt;0,ROUND(100*(J6/I6),1),"")</f>
        <v>67.4</v>
      </c>
      <c r="M6" s="208"/>
    </row>
    <row r="7" ht="17.1" customHeight="1" spans="1:13">
      <c r="A7" s="154" t="s">
        <v>38</v>
      </c>
      <c r="B7" s="145">
        <v>671</v>
      </c>
      <c r="C7" s="145">
        <v>400</v>
      </c>
      <c r="D7" s="145">
        <v>629</v>
      </c>
      <c r="E7" s="17">
        <f t="shared" si="2"/>
        <v>-6.3</v>
      </c>
      <c r="F7" s="17">
        <f t="shared" si="3"/>
        <v>157.3</v>
      </c>
      <c r="G7" s="149" t="s">
        <v>39</v>
      </c>
      <c r="H7" s="205">
        <v>10071</v>
      </c>
      <c r="I7" s="205">
        <v>7500</v>
      </c>
      <c r="J7" s="205">
        <v>9536</v>
      </c>
      <c r="K7" s="17">
        <f t="shared" si="0"/>
        <v>-5.3</v>
      </c>
      <c r="L7" s="17">
        <f>IF(I7&lt;&gt;0,ROUND(100*(J7/I7),1),"")</f>
        <v>127.1</v>
      </c>
      <c r="M7" s="208"/>
    </row>
    <row r="8" ht="17.1" customHeight="1" spans="1:13">
      <c r="A8" s="154" t="s">
        <v>40</v>
      </c>
      <c r="B8" s="145">
        <v>916</v>
      </c>
      <c r="C8" s="145">
        <v>700</v>
      </c>
      <c r="D8" s="145">
        <v>414</v>
      </c>
      <c r="E8" s="17">
        <f t="shared" si="2"/>
        <v>-54.8</v>
      </c>
      <c r="F8" s="17">
        <f t="shared" si="3"/>
        <v>59.1</v>
      </c>
      <c r="G8" s="165" t="s">
        <v>41</v>
      </c>
      <c r="H8" s="205">
        <v>49637</v>
      </c>
      <c r="I8" s="205">
        <v>42940</v>
      </c>
      <c r="J8" s="205">
        <v>51727</v>
      </c>
      <c r="K8" s="17">
        <f t="shared" si="0"/>
        <v>4.2</v>
      </c>
      <c r="L8" s="17">
        <f t="shared" si="1"/>
        <v>120.5</v>
      </c>
      <c r="M8" s="208"/>
    </row>
    <row r="9" ht="17.1" customHeight="1" spans="1:13">
      <c r="A9" s="154" t="s">
        <v>42</v>
      </c>
      <c r="B9" s="145">
        <v>1598</v>
      </c>
      <c r="C9" s="145">
        <v>1000</v>
      </c>
      <c r="D9" s="145">
        <v>1652</v>
      </c>
      <c r="E9" s="17">
        <f t="shared" si="2"/>
        <v>3.4</v>
      </c>
      <c r="F9" s="17">
        <f t="shared" si="3"/>
        <v>165.2</v>
      </c>
      <c r="G9" s="149" t="s">
        <v>43</v>
      </c>
      <c r="H9" s="205">
        <v>957</v>
      </c>
      <c r="I9" s="205">
        <v>474</v>
      </c>
      <c r="J9" s="205">
        <v>882</v>
      </c>
      <c r="K9" s="17">
        <f t="shared" si="0"/>
        <v>-7.8</v>
      </c>
      <c r="L9" s="17">
        <f t="shared" si="1"/>
        <v>186.1</v>
      </c>
      <c r="M9" s="208"/>
    </row>
    <row r="10" ht="17.1" customHeight="1" spans="1:13">
      <c r="A10" s="154" t="s">
        <v>44</v>
      </c>
      <c r="B10" s="145">
        <v>1126</v>
      </c>
      <c r="C10" s="145">
        <v>800</v>
      </c>
      <c r="D10" s="145">
        <v>1430</v>
      </c>
      <c r="E10" s="17">
        <f t="shared" si="2"/>
        <v>27</v>
      </c>
      <c r="F10" s="17">
        <f t="shared" si="3"/>
        <v>178.8</v>
      </c>
      <c r="G10" s="149" t="s">
        <v>45</v>
      </c>
      <c r="H10" s="205">
        <v>1603</v>
      </c>
      <c r="I10" s="205">
        <v>1739</v>
      </c>
      <c r="J10" s="205">
        <v>1834</v>
      </c>
      <c r="K10" s="17">
        <f t="shared" si="0"/>
        <v>14.4</v>
      </c>
      <c r="L10" s="17">
        <f t="shared" si="1"/>
        <v>105.5</v>
      </c>
      <c r="M10" s="208"/>
    </row>
    <row r="11" ht="17.1" customHeight="1" spans="1:13">
      <c r="A11" s="154" t="s">
        <v>46</v>
      </c>
      <c r="B11" s="145">
        <v>816</v>
      </c>
      <c r="C11" s="145">
        <v>799</v>
      </c>
      <c r="D11" s="145">
        <v>797</v>
      </c>
      <c r="E11" s="17">
        <f t="shared" si="2"/>
        <v>-2.3</v>
      </c>
      <c r="F11" s="17">
        <f t="shared" si="3"/>
        <v>99.7</v>
      </c>
      <c r="G11" s="149" t="s">
        <v>47</v>
      </c>
      <c r="H11" s="205">
        <v>50803</v>
      </c>
      <c r="I11" s="205">
        <v>51775</v>
      </c>
      <c r="J11" s="205">
        <v>48343</v>
      </c>
      <c r="K11" s="17">
        <f t="shared" si="0"/>
        <v>-4.8</v>
      </c>
      <c r="L11" s="17">
        <f t="shared" si="1"/>
        <v>93.4</v>
      </c>
      <c r="M11" s="208"/>
    </row>
    <row r="12" ht="17.1" customHeight="1" spans="1:13">
      <c r="A12" s="154" t="s">
        <v>48</v>
      </c>
      <c r="B12" s="145">
        <v>1249</v>
      </c>
      <c r="C12" s="145">
        <v>1000</v>
      </c>
      <c r="D12" s="145">
        <v>1149</v>
      </c>
      <c r="E12" s="17">
        <f t="shared" si="2"/>
        <v>-8</v>
      </c>
      <c r="F12" s="17">
        <f t="shared" si="3"/>
        <v>114.9</v>
      </c>
      <c r="G12" s="149" t="s">
        <v>49</v>
      </c>
      <c r="H12" s="205">
        <v>23783</v>
      </c>
      <c r="I12" s="205">
        <v>23172</v>
      </c>
      <c r="J12" s="205">
        <v>23632</v>
      </c>
      <c r="K12" s="17">
        <f t="shared" si="0"/>
        <v>-0.6</v>
      </c>
      <c r="L12" s="17">
        <f t="shared" si="1"/>
        <v>102</v>
      </c>
      <c r="M12" s="208"/>
    </row>
    <row r="13" ht="17.1" customHeight="1" spans="1:13">
      <c r="A13" s="154" t="s">
        <v>50</v>
      </c>
      <c r="B13" s="145">
        <v>1031</v>
      </c>
      <c r="C13" s="145">
        <v>800</v>
      </c>
      <c r="D13" s="145">
        <v>1489</v>
      </c>
      <c r="E13" s="17">
        <f t="shared" si="2"/>
        <v>44.4</v>
      </c>
      <c r="F13" s="17">
        <f t="shared" si="3"/>
        <v>186.1</v>
      </c>
      <c r="G13" s="149" t="s">
        <v>51</v>
      </c>
      <c r="H13" s="205">
        <v>2532</v>
      </c>
      <c r="I13" s="205">
        <v>109</v>
      </c>
      <c r="J13" s="205">
        <v>162</v>
      </c>
      <c r="K13" s="17">
        <f t="shared" si="0"/>
        <v>-93.6</v>
      </c>
      <c r="L13" s="17">
        <f t="shared" si="1"/>
        <v>148.6</v>
      </c>
      <c r="M13" s="208"/>
    </row>
    <row r="14" ht="17.1" customHeight="1" spans="1:13">
      <c r="A14" s="154" t="s">
        <v>52</v>
      </c>
      <c r="B14" s="145">
        <v>687</v>
      </c>
      <c r="C14" s="145">
        <v>600</v>
      </c>
      <c r="D14" s="145">
        <v>1568</v>
      </c>
      <c r="E14" s="17">
        <f t="shared" si="2"/>
        <v>128.2</v>
      </c>
      <c r="F14" s="17">
        <f t="shared" si="3"/>
        <v>261.3</v>
      </c>
      <c r="G14" s="149" t="s">
        <v>53</v>
      </c>
      <c r="H14" s="205">
        <v>10007</v>
      </c>
      <c r="I14" s="205">
        <v>2348</v>
      </c>
      <c r="J14" s="205">
        <v>10032</v>
      </c>
      <c r="K14" s="17">
        <f t="shared" si="0"/>
        <v>0.2</v>
      </c>
      <c r="L14" s="17">
        <f t="shared" si="1"/>
        <v>427.3</v>
      </c>
      <c r="M14" s="208"/>
    </row>
    <row r="15" ht="17.1" customHeight="1" spans="1:13">
      <c r="A15" s="154" t="s">
        <v>54</v>
      </c>
      <c r="B15" s="145">
        <v>47</v>
      </c>
      <c r="C15" s="145"/>
      <c r="D15" s="145">
        <v>1628</v>
      </c>
      <c r="E15" s="17">
        <f t="shared" si="2"/>
        <v>3363.8</v>
      </c>
      <c r="F15" s="17" t="str">
        <f t="shared" si="3"/>
        <v/>
      </c>
      <c r="G15" s="149" t="s">
        <v>55</v>
      </c>
      <c r="H15" s="205">
        <v>41469</v>
      </c>
      <c r="I15" s="205">
        <v>54097</v>
      </c>
      <c r="J15" s="205">
        <v>38004</v>
      </c>
      <c r="K15" s="17">
        <f t="shared" si="0"/>
        <v>-8.4</v>
      </c>
      <c r="L15" s="17">
        <f t="shared" si="1"/>
        <v>70.3</v>
      </c>
      <c r="M15" s="208"/>
    </row>
    <row r="16" ht="17.1" customHeight="1" spans="1:13">
      <c r="A16" s="154" t="s">
        <v>56</v>
      </c>
      <c r="B16" s="145">
        <v>2174</v>
      </c>
      <c r="C16" s="206">
        <v>600</v>
      </c>
      <c r="D16" s="145">
        <v>1780</v>
      </c>
      <c r="E16" s="17">
        <f t="shared" si="2"/>
        <v>-18.1</v>
      </c>
      <c r="F16" s="17">
        <f t="shared" si="3"/>
        <v>296.7</v>
      </c>
      <c r="G16" s="149" t="s">
        <v>57</v>
      </c>
      <c r="H16" s="205">
        <v>2844</v>
      </c>
      <c r="I16" s="205">
        <v>1867</v>
      </c>
      <c r="J16" s="205">
        <v>3799</v>
      </c>
      <c r="K16" s="17">
        <f t="shared" si="0"/>
        <v>33.6</v>
      </c>
      <c r="L16" s="17">
        <f t="shared" si="1"/>
        <v>203.5</v>
      </c>
      <c r="M16" s="208"/>
    </row>
    <row r="17" ht="17.1" customHeight="1" spans="1:13">
      <c r="A17" s="154" t="s">
        <v>58</v>
      </c>
      <c r="B17" s="145">
        <v>200</v>
      </c>
      <c r="C17" s="145">
        <v>200</v>
      </c>
      <c r="D17" s="145">
        <v>183</v>
      </c>
      <c r="E17" s="17">
        <f t="shared" si="2"/>
        <v>-8.5</v>
      </c>
      <c r="F17" s="17">
        <f t="shared" si="3"/>
        <v>91.5</v>
      </c>
      <c r="G17" s="149" t="s">
        <v>59</v>
      </c>
      <c r="H17" s="205">
        <v>1513</v>
      </c>
      <c r="I17" s="205"/>
      <c r="J17" s="205">
        <v>391</v>
      </c>
      <c r="K17" s="17">
        <f t="shared" si="0"/>
        <v>-74.2</v>
      </c>
      <c r="L17" s="17" t="str">
        <f t="shared" si="1"/>
        <v/>
      </c>
      <c r="M17" s="208"/>
    </row>
    <row r="18" ht="17.1" customHeight="1" spans="1:13">
      <c r="A18" s="154" t="s">
        <v>60</v>
      </c>
      <c r="B18" s="145"/>
      <c r="C18" s="145"/>
      <c r="D18" s="145">
        <v>17</v>
      </c>
      <c r="E18" s="17"/>
      <c r="F18" s="17" t="str">
        <f t="shared" si="3"/>
        <v/>
      </c>
      <c r="G18" s="149" t="s">
        <v>61</v>
      </c>
      <c r="H18" s="205">
        <v>1234</v>
      </c>
      <c r="I18" s="205">
        <v>170</v>
      </c>
      <c r="J18" s="205">
        <v>342</v>
      </c>
      <c r="K18" s="17">
        <f t="shared" si="0"/>
        <v>-72.3</v>
      </c>
      <c r="L18" s="17">
        <f t="shared" si="1"/>
        <v>201.2</v>
      </c>
      <c r="M18" s="208"/>
    </row>
    <row r="19" s="127" customFormat="1" ht="17.1" customHeight="1" spans="1:13">
      <c r="A19" s="154" t="s">
        <v>62</v>
      </c>
      <c r="B19" s="145">
        <v>61318</v>
      </c>
      <c r="C19" s="145">
        <v>55770</v>
      </c>
      <c r="D19" s="145">
        <v>26125</v>
      </c>
      <c r="E19" s="17">
        <f t="shared" si="2"/>
        <v>-57.4</v>
      </c>
      <c r="F19" s="17">
        <f t="shared" si="3"/>
        <v>46.8</v>
      </c>
      <c r="G19" s="149" t="s">
        <v>63</v>
      </c>
      <c r="H19" s="205">
        <v>1300</v>
      </c>
      <c r="I19" s="205">
        <v>8</v>
      </c>
      <c r="J19" s="205">
        <v>112</v>
      </c>
      <c r="K19" s="17">
        <f t="shared" si="0"/>
        <v>-91.4</v>
      </c>
      <c r="L19" s="17">
        <f t="shared" si="1"/>
        <v>1400</v>
      </c>
      <c r="M19" s="208"/>
    </row>
    <row r="20" ht="17.1" customHeight="1" spans="1:13">
      <c r="A20" s="154" t="s">
        <v>64</v>
      </c>
      <c r="B20" s="145">
        <v>2422</v>
      </c>
      <c r="C20" s="145">
        <v>2500</v>
      </c>
      <c r="D20" s="145">
        <v>2651</v>
      </c>
      <c r="E20" s="17">
        <f t="shared" si="2"/>
        <v>9.5</v>
      </c>
      <c r="F20" s="17">
        <f t="shared" si="3"/>
        <v>106</v>
      </c>
      <c r="G20" s="149" t="s">
        <v>65</v>
      </c>
      <c r="H20" s="205">
        <v>2194</v>
      </c>
      <c r="I20" s="205">
        <v>1249</v>
      </c>
      <c r="J20" s="205">
        <v>1266</v>
      </c>
      <c r="K20" s="17">
        <f t="shared" si="0"/>
        <v>-42.3</v>
      </c>
      <c r="L20" s="17">
        <f t="shared" si="1"/>
        <v>101.4</v>
      </c>
      <c r="M20" s="208"/>
    </row>
    <row r="21" ht="17.1" customHeight="1" spans="1:13">
      <c r="A21" s="154" t="s">
        <v>66</v>
      </c>
      <c r="B21" s="145">
        <v>2408</v>
      </c>
      <c r="C21" s="145">
        <v>2500</v>
      </c>
      <c r="D21" s="145">
        <v>2503</v>
      </c>
      <c r="E21" s="17">
        <f t="shared" si="2"/>
        <v>3.9</v>
      </c>
      <c r="F21" s="17">
        <f t="shared" si="3"/>
        <v>100.1</v>
      </c>
      <c r="G21" s="149" t="s">
        <v>67</v>
      </c>
      <c r="H21" s="205">
        <v>7608</v>
      </c>
      <c r="I21" s="205">
        <v>8094</v>
      </c>
      <c r="J21" s="205">
        <v>5065</v>
      </c>
      <c r="K21" s="17">
        <f t="shared" si="0"/>
        <v>-33.4</v>
      </c>
      <c r="L21" s="17">
        <f t="shared" si="1"/>
        <v>62.6</v>
      </c>
      <c r="M21" s="208"/>
    </row>
    <row r="22" ht="17.1" customHeight="1" spans="1:13">
      <c r="A22" s="154" t="s">
        <v>68</v>
      </c>
      <c r="B22" s="145">
        <v>4182</v>
      </c>
      <c r="C22" s="145">
        <v>2500</v>
      </c>
      <c r="D22" s="145">
        <v>2356</v>
      </c>
      <c r="E22" s="17">
        <f t="shared" si="2"/>
        <v>-43.7</v>
      </c>
      <c r="F22" s="17">
        <f t="shared" si="3"/>
        <v>94.2</v>
      </c>
      <c r="G22" s="149" t="s">
        <v>69</v>
      </c>
      <c r="H22" s="205">
        <v>639</v>
      </c>
      <c r="I22" s="205">
        <v>322</v>
      </c>
      <c r="J22" s="205">
        <v>54</v>
      </c>
      <c r="K22" s="17">
        <f t="shared" si="0"/>
        <v>-91.5</v>
      </c>
      <c r="L22" s="17">
        <f t="shared" si="1"/>
        <v>16.8</v>
      </c>
      <c r="M22" s="208"/>
    </row>
    <row r="23" ht="17.1" customHeight="1" spans="1:13">
      <c r="A23" s="154" t="s">
        <v>70</v>
      </c>
      <c r="B23" s="145">
        <v>-21</v>
      </c>
      <c r="C23" s="145"/>
      <c r="D23" s="145">
        <v>-33</v>
      </c>
      <c r="E23" s="151">
        <f t="shared" si="2"/>
        <v>57.1</v>
      </c>
      <c r="F23" s="17" t="str">
        <f t="shared" si="3"/>
        <v/>
      </c>
      <c r="G23" s="149" t="s">
        <v>71</v>
      </c>
      <c r="H23" s="205">
        <v>1200</v>
      </c>
      <c r="I23" s="205">
        <v>837</v>
      </c>
      <c r="J23" s="205">
        <v>1405</v>
      </c>
      <c r="K23" s="17">
        <f t="shared" si="0"/>
        <v>17.1</v>
      </c>
      <c r="L23" s="17">
        <f t="shared" si="1"/>
        <v>167.9</v>
      </c>
      <c r="M23" s="208"/>
    </row>
    <row r="24" ht="17.1" customHeight="1" spans="1:13">
      <c r="A24" s="154" t="s">
        <v>72</v>
      </c>
      <c r="B24" s="145">
        <v>51257</v>
      </c>
      <c r="C24" s="145">
        <v>48000</v>
      </c>
      <c r="D24" s="145">
        <v>18544</v>
      </c>
      <c r="E24" s="17">
        <f t="shared" si="2"/>
        <v>-63.8</v>
      </c>
      <c r="F24" s="17">
        <f t="shared" si="3"/>
        <v>38.6</v>
      </c>
      <c r="G24" s="149" t="s">
        <v>73</v>
      </c>
      <c r="H24" s="205"/>
      <c r="I24" s="205">
        <v>1800</v>
      </c>
      <c r="J24" s="205"/>
      <c r="K24" s="209" t="str">
        <f t="shared" si="0"/>
        <v/>
      </c>
      <c r="L24" s="17">
        <f t="shared" si="1"/>
        <v>0</v>
      </c>
      <c r="M24" s="208"/>
    </row>
    <row r="25" ht="17.1" customHeight="1" spans="1:13">
      <c r="A25" s="154" t="s">
        <v>74</v>
      </c>
      <c r="B25" s="145">
        <v>2</v>
      </c>
      <c r="C25" s="145"/>
      <c r="D25" s="145"/>
      <c r="E25" s="17">
        <f t="shared" si="2"/>
        <v>-100</v>
      </c>
      <c r="F25" s="17" t="str">
        <f t="shared" si="3"/>
        <v/>
      </c>
      <c r="G25" s="149" t="s">
        <v>75</v>
      </c>
      <c r="H25" s="205">
        <v>653</v>
      </c>
      <c r="I25" s="205">
        <v>13605</v>
      </c>
      <c r="J25" s="205">
        <v>531</v>
      </c>
      <c r="K25" s="17">
        <f t="shared" si="0"/>
        <v>-18.7</v>
      </c>
      <c r="L25" s="17">
        <f t="shared" si="1"/>
        <v>3.9</v>
      </c>
      <c r="M25" s="208"/>
    </row>
    <row r="26" ht="17.1" customHeight="1" spans="1:13">
      <c r="A26" s="154" t="s">
        <v>76</v>
      </c>
      <c r="B26" s="145">
        <v>1065</v>
      </c>
      <c r="C26" s="145">
        <v>270</v>
      </c>
      <c r="D26" s="145">
        <v>103</v>
      </c>
      <c r="E26" s="17">
        <f t="shared" si="2"/>
        <v>-90.3</v>
      </c>
      <c r="F26" s="17">
        <f t="shared" si="3"/>
        <v>38.1</v>
      </c>
      <c r="G26" s="149" t="s">
        <v>77</v>
      </c>
      <c r="H26" s="205">
        <v>3465</v>
      </c>
      <c r="I26" s="205">
        <v>3535</v>
      </c>
      <c r="J26" s="205">
        <v>3742</v>
      </c>
      <c r="K26" s="17">
        <f t="shared" si="0"/>
        <v>8</v>
      </c>
      <c r="L26" s="17">
        <f t="shared" si="1"/>
        <v>105.9</v>
      </c>
      <c r="M26" s="208"/>
    </row>
    <row r="27" ht="17.1" customHeight="1" spans="1:13">
      <c r="A27" s="154" t="s">
        <v>78</v>
      </c>
      <c r="B27" s="145">
        <v>3</v>
      </c>
      <c r="C27" s="145"/>
      <c r="D27" s="145">
        <v>1</v>
      </c>
      <c r="E27" s="17">
        <f t="shared" si="2"/>
        <v>-66.7</v>
      </c>
      <c r="F27" s="150" t="str">
        <f t="shared" si="3"/>
        <v/>
      </c>
      <c r="G27" s="149" t="s">
        <v>79</v>
      </c>
      <c r="H27" s="205">
        <v>8</v>
      </c>
      <c r="I27" s="205">
        <v>1</v>
      </c>
      <c r="J27" s="205">
        <v>26</v>
      </c>
      <c r="K27" s="17">
        <f t="shared" si="0"/>
        <v>225</v>
      </c>
      <c r="L27" s="17">
        <f t="shared" si="1"/>
        <v>2600</v>
      </c>
      <c r="M27" s="208"/>
    </row>
    <row r="28" s="125" customFormat="1" ht="17.1" customHeight="1" spans="1:13">
      <c r="A28" s="157"/>
      <c r="B28" s="145"/>
      <c r="C28" s="145"/>
      <c r="D28" s="145"/>
      <c r="E28" s="17"/>
      <c r="F28" s="17"/>
      <c r="G28" s="149" t="s">
        <v>80</v>
      </c>
      <c r="H28" s="205"/>
      <c r="I28" s="205">
        <v>40522</v>
      </c>
      <c r="J28" s="205"/>
      <c r="K28" s="17" t="str">
        <f t="shared" si="0"/>
        <v/>
      </c>
      <c r="L28" s="17">
        <f t="shared" si="1"/>
        <v>0</v>
      </c>
      <c r="M28" s="208"/>
    </row>
    <row r="29" s="125" customFormat="1" ht="17.1" customHeight="1" spans="1:13">
      <c r="A29" s="157" t="s">
        <v>81</v>
      </c>
      <c r="B29" s="138">
        <v>85799</v>
      </c>
      <c r="C29" s="138">
        <v>82010</v>
      </c>
      <c r="D29" s="138">
        <v>54896</v>
      </c>
      <c r="E29" s="14">
        <f>IF(B29&lt;&gt;0,ROUND(100*(D29/B29-1),1),"")</f>
        <v>-36</v>
      </c>
      <c r="F29" s="14">
        <f>IF(C29&lt;&gt;0,ROUND(100*(D29/C29),1),"")</f>
        <v>66.9</v>
      </c>
      <c r="G29" s="158" t="s">
        <v>82</v>
      </c>
      <c r="H29" s="138">
        <f>SUM(H4:H28)</f>
        <v>243201</v>
      </c>
      <c r="I29" s="138">
        <f>SUM(I4:I28)</f>
        <v>278243</v>
      </c>
      <c r="J29" s="138">
        <f>SUM(J4:J28)</f>
        <v>227444</v>
      </c>
      <c r="K29" s="14">
        <f t="shared" si="0"/>
        <v>-6.5</v>
      </c>
      <c r="L29" s="14">
        <f t="shared" si="1"/>
        <v>81.7</v>
      </c>
      <c r="M29" s="208"/>
    </row>
    <row r="30" s="125" customFormat="1" ht="17.1" customHeight="1" spans="1:12">
      <c r="A30" s="207" t="s">
        <v>83</v>
      </c>
      <c r="B30" s="138">
        <f>SUM(B31,B102,B103,B107,B108)</f>
        <v>217968</v>
      </c>
      <c r="C30" s="138">
        <v>202276</v>
      </c>
      <c r="D30" s="138">
        <v>275423</v>
      </c>
      <c r="E30" s="14">
        <f>IF(B30&lt;&gt;0,ROUND(100*(D30/B30-1),1),"")</f>
        <v>26.4</v>
      </c>
      <c r="F30" s="14">
        <f>IF(C30&lt;&gt;0,ROUND(100*(D30/C30),1),"")</f>
        <v>136.2</v>
      </c>
      <c r="G30" s="139" t="s">
        <v>84</v>
      </c>
      <c r="H30" s="138">
        <f>SUM(H99,H102,H104,H105)</f>
        <v>60566</v>
      </c>
      <c r="I30" s="138">
        <v>6043</v>
      </c>
      <c r="J30" s="138">
        <f>SUM(J99,J102,J104,J105)</f>
        <v>102875</v>
      </c>
      <c r="K30" s="14">
        <f t="shared" si="0"/>
        <v>69.9</v>
      </c>
      <c r="L30" s="14">
        <f t="shared" si="1"/>
        <v>1702.4</v>
      </c>
    </row>
    <row r="31" s="125" customFormat="1" ht="17.1" customHeight="1" spans="1:12">
      <c r="A31" s="137" t="s">
        <v>85</v>
      </c>
      <c r="B31" s="138">
        <v>194065</v>
      </c>
      <c r="C31" s="138">
        <v>151754</v>
      </c>
      <c r="D31" s="138">
        <v>208599</v>
      </c>
      <c r="E31" s="14">
        <f t="shared" ref="E31:E44" si="4">IF(B31&lt;&gt;0,ROUND(100*(D31/B31-1),1),"")</f>
        <v>7.5</v>
      </c>
      <c r="F31" s="14">
        <f t="shared" ref="F31:F44" si="5">IF(C31&lt;&gt;0,ROUND(100*(D31/C31),1),"")</f>
        <v>137.5</v>
      </c>
      <c r="G31" s="139" t="s">
        <v>86</v>
      </c>
      <c r="H31" s="138"/>
      <c r="I31" s="138"/>
      <c r="J31" s="138"/>
      <c r="K31" s="14" t="str">
        <f t="shared" ref="K31:K44" si="6">IF(H31&lt;&gt;0,ROUND(100*(J31/H31-1),1),"")</f>
        <v/>
      </c>
      <c r="L31" s="14" t="str">
        <f t="shared" ref="L31:L44" si="7">IF(I31&lt;&gt;0,ROUND(100*(J31/I31),1),"")</f>
        <v/>
      </c>
    </row>
    <row r="32" ht="17.1" customHeight="1" spans="1:12">
      <c r="A32" s="141" t="s">
        <v>87</v>
      </c>
      <c r="B32" s="138">
        <v>9510</v>
      </c>
      <c r="C32" s="138">
        <v>9264</v>
      </c>
      <c r="D32" s="138">
        <v>9510</v>
      </c>
      <c r="E32" s="14">
        <f t="shared" si="4"/>
        <v>0</v>
      </c>
      <c r="F32" s="14">
        <f t="shared" si="5"/>
        <v>102.7</v>
      </c>
      <c r="G32" s="148" t="s">
        <v>88</v>
      </c>
      <c r="H32" s="138"/>
      <c r="I32" s="138"/>
      <c r="J32" s="138"/>
      <c r="K32" s="14" t="str">
        <f t="shared" si="6"/>
        <v/>
      </c>
      <c r="L32" s="14"/>
    </row>
    <row r="33" ht="17.1" customHeight="1" spans="1:12">
      <c r="A33" s="80" t="s">
        <v>89</v>
      </c>
      <c r="B33" s="144">
        <v>1432</v>
      </c>
      <c r="C33" s="145">
        <v>1432</v>
      </c>
      <c r="D33" s="145">
        <v>1432</v>
      </c>
      <c r="E33" s="17">
        <f t="shared" si="4"/>
        <v>0</v>
      </c>
      <c r="F33" s="17">
        <f t="shared" si="5"/>
        <v>100</v>
      </c>
      <c r="G33" s="80" t="s">
        <v>90</v>
      </c>
      <c r="H33" s="145"/>
      <c r="I33" s="145"/>
      <c r="J33" s="145"/>
      <c r="K33" s="17" t="str">
        <f t="shared" si="6"/>
        <v/>
      </c>
      <c r="L33" s="17" t="str">
        <f t="shared" si="7"/>
        <v/>
      </c>
    </row>
    <row r="34" ht="17.1" customHeight="1" spans="1:12">
      <c r="A34" s="80" t="s">
        <v>91</v>
      </c>
      <c r="B34" s="144">
        <v>586</v>
      </c>
      <c r="C34" s="145">
        <v>586</v>
      </c>
      <c r="D34" s="145">
        <v>586</v>
      </c>
      <c r="E34" s="17">
        <f t="shared" si="4"/>
        <v>0</v>
      </c>
      <c r="F34" s="17">
        <f t="shared" si="5"/>
        <v>100</v>
      </c>
      <c r="G34" s="80" t="s">
        <v>92</v>
      </c>
      <c r="H34" s="145"/>
      <c r="I34" s="145"/>
      <c r="J34" s="145"/>
      <c r="K34" s="17" t="str">
        <f t="shared" si="6"/>
        <v/>
      </c>
      <c r="L34" s="17" t="str">
        <f t="shared" si="7"/>
        <v/>
      </c>
    </row>
    <row r="35" ht="17.1" customHeight="1" spans="1:12">
      <c r="A35" s="80" t="s">
        <v>93</v>
      </c>
      <c r="B35" s="144">
        <v>5742</v>
      </c>
      <c r="C35" s="145">
        <v>5742</v>
      </c>
      <c r="D35" s="145">
        <v>5742</v>
      </c>
      <c r="E35" s="17">
        <f t="shared" si="4"/>
        <v>0</v>
      </c>
      <c r="F35" s="17">
        <f t="shared" si="5"/>
        <v>100</v>
      </c>
      <c r="G35" s="80" t="s">
        <v>94</v>
      </c>
      <c r="H35" s="145"/>
      <c r="I35" s="145"/>
      <c r="J35" s="145"/>
      <c r="K35" s="17" t="str">
        <f t="shared" si="6"/>
        <v/>
      </c>
      <c r="L35" s="17" t="str">
        <f t="shared" si="7"/>
        <v/>
      </c>
    </row>
    <row r="36" ht="17.1" customHeight="1" spans="1:12">
      <c r="A36" s="80" t="s">
        <v>95</v>
      </c>
      <c r="B36" s="144">
        <v>36</v>
      </c>
      <c r="C36" s="145">
        <v>36</v>
      </c>
      <c r="D36" s="145">
        <v>36</v>
      </c>
      <c r="E36" s="17">
        <f t="shared" si="4"/>
        <v>0</v>
      </c>
      <c r="F36" s="17">
        <f t="shared" si="5"/>
        <v>100</v>
      </c>
      <c r="G36" s="80" t="s">
        <v>96</v>
      </c>
      <c r="H36" s="145"/>
      <c r="I36" s="145"/>
      <c r="J36" s="145"/>
      <c r="K36" s="17" t="str">
        <f t="shared" si="6"/>
        <v/>
      </c>
      <c r="L36" s="17" t="str">
        <f t="shared" si="7"/>
        <v/>
      </c>
    </row>
    <row r="37" ht="17.1" customHeight="1" spans="1:12">
      <c r="A37" s="80" t="s">
        <v>97</v>
      </c>
      <c r="B37" s="144">
        <v>180</v>
      </c>
      <c r="C37" s="145">
        <v>-66</v>
      </c>
      <c r="D37" s="145">
        <v>180</v>
      </c>
      <c r="E37" s="17">
        <f t="shared" si="4"/>
        <v>0</v>
      </c>
      <c r="F37" s="17">
        <f t="shared" si="5"/>
        <v>-272.7</v>
      </c>
      <c r="G37" s="80" t="s">
        <v>98</v>
      </c>
      <c r="H37" s="145"/>
      <c r="I37" s="145"/>
      <c r="J37" s="145"/>
      <c r="K37" s="17" t="str">
        <f t="shared" si="6"/>
        <v/>
      </c>
      <c r="L37" s="17" t="str">
        <f t="shared" si="7"/>
        <v/>
      </c>
    </row>
    <row r="38" ht="17.1" customHeight="1" spans="1:12">
      <c r="A38" s="80" t="s">
        <v>99</v>
      </c>
      <c r="B38" s="144">
        <v>1534</v>
      </c>
      <c r="C38" s="145">
        <v>1534</v>
      </c>
      <c r="D38" s="145">
        <v>1534</v>
      </c>
      <c r="E38" s="17">
        <f t="shared" si="4"/>
        <v>0</v>
      </c>
      <c r="F38" s="17">
        <f t="shared" si="5"/>
        <v>100</v>
      </c>
      <c r="G38" s="80" t="s">
        <v>100</v>
      </c>
      <c r="H38" s="145"/>
      <c r="I38" s="145"/>
      <c r="J38" s="145"/>
      <c r="K38" s="17" t="str">
        <f t="shared" si="6"/>
        <v/>
      </c>
      <c r="L38" s="17" t="str">
        <f t="shared" si="7"/>
        <v/>
      </c>
    </row>
    <row r="39" ht="17.1" customHeight="1" spans="1:12">
      <c r="A39" s="141" t="s">
        <v>101</v>
      </c>
      <c r="B39" s="138">
        <v>151397</v>
      </c>
      <c r="C39" s="138">
        <v>133146</v>
      </c>
      <c r="D39" s="138">
        <v>165445</v>
      </c>
      <c r="E39" s="14">
        <f t="shared" si="4"/>
        <v>9.3</v>
      </c>
      <c r="F39" s="14">
        <f t="shared" si="5"/>
        <v>124.3</v>
      </c>
      <c r="G39" s="141" t="s">
        <v>102</v>
      </c>
      <c r="H39" s="138"/>
      <c r="I39" s="138"/>
      <c r="J39" s="138"/>
      <c r="K39" s="14" t="str">
        <f t="shared" si="6"/>
        <v/>
      </c>
      <c r="L39" s="14" t="str">
        <f t="shared" si="7"/>
        <v/>
      </c>
    </row>
    <row r="40" ht="17.1" customHeight="1" spans="1:12">
      <c r="A40" s="80" t="s">
        <v>103</v>
      </c>
      <c r="B40" s="144">
        <v>980</v>
      </c>
      <c r="C40" s="145">
        <v>979</v>
      </c>
      <c r="D40" s="146">
        <v>980</v>
      </c>
      <c r="E40" s="17">
        <f t="shared" si="4"/>
        <v>0</v>
      </c>
      <c r="F40" s="17">
        <f t="shared" si="5"/>
        <v>100.1</v>
      </c>
      <c r="G40" s="80" t="s">
        <v>104</v>
      </c>
      <c r="H40" s="145"/>
      <c r="I40" s="145"/>
      <c r="J40" s="145"/>
      <c r="K40" s="17" t="str">
        <f t="shared" si="6"/>
        <v/>
      </c>
      <c r="L40" s="17" t="str">
        <f t="shared" si="7"/>
        <v/>
      </c>
    </row>
    <row r="41" ht="17.1" customHeight="1" spans="1:12">
      <c r="A41" s="80" t="s">
        <v>105</v>
      </c>
      <c r="B41" s="144">
        <v>35335</v>
      </c>
      <c r="C41" s="145">
        <v>32033</v>
      </c>
      <c r="D41" s="146">
        <v>38202</v>
      </c>
      <c r="E41" s="17">
        <f t="shared" si="4"/>
        <v>8.1</v>
      </c>
      <c r="F41" s="17">
        <f t="shared" si="5"/>
        <v>119.3</v>
      </c>
      <c r="G41" s="80" t="s">
        <v>106</v>
      </c>
      <c r="H41" s="145"/>
      <c r="I41" s="145"/>
      <c r="J41" s="145"/>
      <c r="K41" s="17" t="str">
        <f t="shared" si="6"/>
        <v/>
      </c>
      <c r="L41" s="17" t="str">
        <f t="shared" si="7"/>
        <v/>
      </c>
    </row>
    <row r="42" ht="17.1" customHeight="1" spans="1:12">
      <c r="A42" s="80" t="s">
        <v>107</v>
      </c>
      <c r="B42" s="144">
        <v>9756</v>
      </c>
      <c r="C42" s="145">
        <v>9449</v>
      </c>
      <c r="D42" s="146">
        <v>11512</v>
      </c>
      <c r="E42" s="17">
        <f t="shared" si="4"/>
        <v>18</v>
      </c>
      <c r="F42" s="17">
        <f t="shared" si="5"/>
        <v>121.8</v>
      </c>
      <c r="G42" s="80" t="s">
        <v>108</v>
      </c>
      <c r="H42" s="145"/>
      <c r="I42" s="145"/>
      <c r="J42" s="145"/>
      <c r="K42" s="17" t="str">
        <f t="shared" si="6"/>
        <v/>
      </c>
      <c r="L42" s="17" t="str">
        <f t="shared" si="7"/>
        <v/>
      </c>
    </row>
    <row r="43" ht="17.1" customHeight="1" spans="1:12">
      <c r="A43" s="80" t="s">
        <v>109</v>
      </c>
      <c r="B43" s="144">
        <v>5986</v>
      </c>
      <c r="C43" s="145">
        <v>285</v>
      </c>
      <c r="D43" s="146">
        <v>1412</v>
      </c>
      <c r="E43" s="17">
        <f t="shared" si="4"/>
        <v>-76.4</v>
      </c>
      <c r="F43" s="17">
        <f t="shared" si="5"/>
        <v>495.4</v>
      </c>
      <c r="G43" s="80" t="s">
        <v>110</v>
      </c>
      <c r="H43" s="145"/>
      <c r="I43" s="145"/>
      <c r="J43" s="145"/>
      <c r="K43" s="17" t="str">
        <f t="shared" si="6"/>
        <v/>
      </c>
      <c r="L43" s="17" t="str">
        <f t="shared" si="7"/>
        <v/>
      </c>
    </row>
    <row r="44" ht="17.1" customHeight="1" spans="1:12">
      <c r="A44" s="80" t="s">
        <v>111</v>
      </c>
      <c r="B44" s="145"/>
      <c r="C44" s="145"/>
      <c r="D44" s="145"/>
      <c r="E44" s="17" t="str">
        <f t="shared" si="4"/>
        <v/>
      </c>
      <c r="F44" s="17" t="str">
        <f t="shared" si="5"/>
        <v/>
      </c>
      <c r="G44" s="80" t="s">
        <v>112</v>
      </c>
      <c r="H44" s="145"/>
      <c r="I44" s="145"/>
      <c r="J44" s="145"/>
      <c r="K44" s="17" t="str">
        <f t="shared" si="6"/>
        <v/>
      </c>
      <c r="L44" s="17" t="str">
        <f t="shared" si="7"/>
        <v/>
      </c>
    </row>
    <row r="45" ht="17.1" customHeight="1" spans="1:12">
      <c r="A45" s="80" t="s">
        <v>113</v>
      </c>
      <c r="B45" s="144">
        <v>535</v>
      </c>
      <c r="C45" s="145">
        <v>481</v>
      </c>
      <c r="D45" s="146">
        <v>467</v>
      </c>
      <c r="E45" s="17">
        <f t="shared" ref="E45:E107" si="8">IF(B45&lt;&gt;0,ROUND(100*(D45/B45-1),1),"")</f>
        <v>-12.7</v>
      </c>
      <c r="F45" s="17">
        <f t="shared" ref="F45:F108" si="9">IF(C45&lt;&gt;0,ROUND(100*(D45/C45),1),"")</f>
        <v>97.1</v>
      </c>
      <c r="G45" s="80" t="s">
        <v>114</v>
      </c>
      <c r="H45" s="145"/>
      <c r="I45" s="145"/>
      <c r="J45" s="145"/>
      <c r="K45" s="17" t="str">
        <f t="shared" ref="K45:K66" si="10">IF(H45&lt;&gt;0,ROUND(100*(J45/H45-1),1),"")</f>
        <v/>
      </c>
      <c r="L45" s="17" t="str">
        <f t="shared" ref="L45:L66" si="11">IF(I45&lt;&gt;0,ROUND(100*(J45/I45),1),"")</f>
        <v/>
      </c>
    </row>
    <row r="46" ht="17.1" customHeight="1" spans="1:12">
      <c r="A46" s="80" t="s">
        <v>115</v>
      </c>
      <c r="B46" s="145"/>
      <c r="C46" s="145"/>
      <c r="D46" s="145"/>
      <c r="E46" s="17" t="str">
        <f t="shared" si="8"/>
        <v/>
      </c>
      <c r="F46" s="17" t="str">
        <f t="shared" si="9"/>
        <v/>
      </c>
      <c r="G46" s="80" t="s">
        <v>116</v>
      </c>
      <c r="H46" s="145"/>
      <c r="I46" s="145"/>
      <c r="J46" s="145"/>
      <c r="K46" s="17" t="str">
        <f t="shared" si="10"/>
        <v/>
      </c>
      <c r="L46" s="17" t="str">
        <f t="shared" si="11"/>
        <v/>
      </c>
    </row>
    <row r="47" ht="17.1" customHeight="1" spans="1:12">
      <c r="A47" s="80" t="s">
        <v>117</v>
      </c>
      <c r="B47" s="144">
        <v>16726</v>
      </c>
      <c r="C47" s="145">
        <v>16726</v>
      </c>
      <c r="D47" s="146">
        <v>16742</v>
      </c>
      <c r="E47" s="17">
        <f t="shared" si="8"/>
        <v>0.1</v>
      </c>
      <c r="F47" s="17">
        <f t="shared" si="9"/>
        <v>100.1</v>
      </c>
      <c r="G47" s="80" t="s">
        <v>118</v>
      </c>
      <c r="H47" s="145"/>
      <c r="I47" s="145"/>
      <c r="J47" s="145"/>
      <c r="K47" s="17" t="str">
        <f t="shared" si="10"/>
        <v/>
      </c>
      <c r="L47" s="17" t="str">
        <f t="shared" si="11"/>
        <v/>
      </c>
    </row>
    <row r="48" ht="17.1" customHeight="1" spans="1:12">
      <c r="A48" s="80" t="s">
        <v>119</v>
      </c>
      <c r="B48" s="144">
        <v>845</v>
      </c>
      <c r="C48" s="145">
        <v>761</v>
      </c>
      <c r="D48" s="146">
        <v>1001</v>
      </c>
      <c r="E48" s="17">
        <f t="shared" si="8"/>
        <v>18.5</v>
      </c>
      <c r="F48" s="17">
        <f t="shared" si="9"/>
        <v>131.5</v>
      </c>
      <c r="G48" s="80" t="s">
        <v>120</v>
      </c>
      <c r="H48" s="145"/>
      <c r="I48" s="145"/>
      <c r="J48" s="145"/>
      <c r="K48" s="17" t="str">
        <f t="shared" si="10"/>
        <v/>
      </c>
      <c r="L48" s="17" t="str">
        <f t="shared" si="11"/>
        <v/>
      </c>
    </row>
    <row r="49" ht="17.1" customHeight="1" spans="1:12">
      <c r="A49" s="80" t="s">
        <v>121</v>
      </c>
      <c r="B49" s="144">
        <v>3334</v>
      </c>
      <c r="C49" s="145">
        <v>3286</v>
      </c>
      <c r="D49" s="146">
        <v>3426</v>
      </c>
      <c r="E49" s="17">
        <f t="shared" si="8"/>
        <v>2.8</v>
      </c>
      <c r="F49" s="17">
        <f t="shared" si="9"/>
        <v>104.3</v>
      </c>
      <c r="G49" s="80" t="s">
        <v>122</v>
      </c>
      <c r="H49" s="145"/>
      <c r="I49" s="145"/>
      <c r="J49" s="145"/>
      <c r="K49" s="17" t="str">
        <f t="shared" si="10"/>
        <v/>
      </c>
      <c r="L49" s="17" t="str">
        <f t="shared" si="11"/>
        <v/>
      </c>
    </row>
    <row r="50" ht="17.1" customHeight="1" spans="1:12">
      <c r="A50" s="80" t="s">
        <v>123</v>
      </c>
      <c r="B50" s="145"/>
      <c r="C50" s="145"/>
      <c r="D50" s="145"/>
      <c r="E50" s="17" t="str">
        <f t="shared" si="8"/>
        <v/>
      </c>
      <c r="F50" s="17" t="str">
        <f t="shared" si="9"/>
        <v/>
      </c>
      <c r="G50" s="80" t="s">
        <v>124</v>
      </c>
      <c r="H50" s="145"/>
      <c r="I50" s="145"/>
      <c r="J50" s="145"/>
      <c r="K50" s="17" t="str">
        <f t="shared" si="10"/>
        <v/>
      </c>
      <c r="L50" s="17" t="str">
        <f t="shared" si="11"/>
        <v/>
      </c>
    </row>
    <row r="51" ht="17.1" customHeight="1" spans="1:12">
      <c r="A51" s="80" t="s">
        <v>125</v>
      </c>
      <c r="B51" s="144">
        <v>11424</v>
      </c>
      <c r="C51" s="145">
        <v>9874</v>
      </c>
      <c r="D51" s="146">
        <v>7819</v>
      </c>
      <c r="E51" s="17">
        <f t="shared" si="8"/>
        <v>-31.6</v>
      </c>
      <c r="F51" s="17">
        <f t="shared" si="9"/>
        <v>79.2</v>
      </c>
      <c r="G51" s="80" t="s">
        <v>126</v>
      </c>
      <c r="H51" s="145"/>
      <c r="I51" s="145"/>
      <c r="J51" s="145"/>
      <c r="K51" s="17" t="str">
        <f t="shared" si="10"/>
        <v/>
      </c>
      <c r="L51" s="17" t="str">
        <f t="shared" si="11"/>
        <v/>
      </c>
    </row>
    <row r="52" ht="24" spans="1:12">
      <c r="A52" s="80" t="s">
        <v>127</v>
      </c>
      <c r="B52" s="147"/>
      <c r="C52" s="145"/>
      <c r="D52" s="145"/>
      <c r="E52" s="17" t="str">
        <f t="shared" si="8"/>
        <v/>
      </c>
      <c r="F52" s="17" t="str">
        <f t="shared" si="9"/>
        <v/>
      </c>
      <c r="G52" s="80" t="s">
        <v>128</v>
      </c>
      <c r="H52" s="145"/>
      <c r="I52" s="145"/>
      <c r="J52" s="145"/>
      <c r="K52" s="17" t="str">
        <f t="shared" si="10"/>
        <v/>
      </c>
      <c r="L52" s="17" t="str">
        <f t="shared" si="11"/>
        <v/>
      </c>
    </row>
    <row r="53" ht="17.1" customHeight="1" spans="1:12">
      <c r="A53" s="80" t="s">
        <v>129</v>
      </c>
      <c r="B53" s="145"/>
      <c r="C53" s="145"/>
      <c r="D53" s="145"/>
      <c r="E53" s="17" t="str">
        <f t="shared" si="8"/>
        <v/>
      </c>
      <c r="F53" s="17" t="str">
        <f t="shared" si="9"/>
        <v/>
      </c>
      <c r="G53" s="80" t="s">
        <v>130</v>
      </c>
      <c r="H53" s="145"/>
      <c r="I53" s="145"/>
      <c r="J53" s="145"/>
      <c r="K53" s="17" t="str">
        <f t="shared" si="10"/>
        <v/>
      </c>
      <c r="L53" s="17" t="str">
        <f t="shared" si="11"/>
        <v/>
      </c>
    </row>
    <row r="54" ht="17.1" customHeight="1" spans="1:12">
      <c r="A54" s="80" t="s">
        <v>131</v>
      </c>
      <c r="B54" s="145"/>
      <c r="C54" s="145"/>
      <c r="D54" s="145"/>
      <c r="E54" s="17" t="str">
        <f t="shared" si="8"/>
        <v/>
      </c>
      <c r="F54" s="17" t="str">
        <f t="shared" si="9"/>
        <v/>
      </c>
      <c r="G54" s="80" t="s">
        <v>132</v>
      </c>
      <c r="H54" s="145"/>
      <c r="I54" s="145"/>
      <c r="J54" s="145"/>
      <c r="K54" s="17" t="str">
        <f t="shared" si="10"/>
        <v/>
      </c>
      <c r="L54" s="17" t="str">
        <f t="shared" si="11"/>
        <v/>
      </c>
    </row>
    <row r="55" ht="17.1" customHeight="1" spans="1:12">
      <c r="A55" s="80" t="s">
        <v>133</v>
      </c>
      <c r="B55" s="144">
        <v>1147</v>
      </c>
      <c r="C55" s="145"/>
      <c r="D55" s="146">
        <v>1171</v>
      </c>
      <c r="E55" s="17">
        <f t="shared" si="8"/>
        <v>2.1</v>
      </c>
      <c r="F55" s="17" t="str">
        <f t="shared" si="9"/>
        <v/>
      </c>
      <c r="G55" s="80" t="s">
        <v>134</v>
      </c>
      <c r="H55" s="145"/>
      <c r="I55" s="145"/>
      <c r="J55" s="145"/>
      <c r="K55" s="17" t="str">
        <f t="shared" si="10"/>
        <v/>
      </c>
      <c r="L55" s="17" t="str">
        <f t="shared" si="11"/>
        <v/>
      </c>
    </row>
    <row r="56" ht="17.1" customHeight="1" spans="1:12">
      <c r="A56" s="80" t="s">
        <v>135</v>
      </c>
      <c r="B56" s="144">
        <v>12260</v>
      </c>
      <c r="C56" s="145">
        <v>9107</v>
      </c>
      <c r="D56" s="146">
        <v>11095</v>
      </c>
      <c r="E56" s="17">
        <f t="shared" si="8"/>
        <v>-9.5</v>
      </c>
      <c r="F56" s="17">
        <f t="shared" si="9"/>
        <v>121.8</v>
      </c>
      <c r="G56" s="80" t="s">
        <v>136</v>
      </c>
      <c r="H56" s="145"/>
      <c r="I56" s="145"/>
      <c r="J56" s="145"/>
      <c r="K56" s="17" t="str">
        <f t="shared" si="10"/>
        <v/>
      </c>
      <c r="L56" s="17" t="str">
        <f t="shared" si="11"/>
        <v/>
      </c>
    </row>
    <row r="57" ht="17.1" customHeight="1" spans="1:12">
      <c r="A57" s="80" t="s">
        <v>137</v>
      </c>
      <c r="B57" s="145"/>
      <c r="C57" s="145"/>
      <c r="D57" s="145"/>
      <c r="E57" s="17" t="str">
        <f t="shared" si="8"/>
        <v/>
      </c>
      <c r="F57" s="17" t="str">
        <f t="shared" si="9"/>
        <v/>
      </c>
      <c r="G57" s="80" t="s">
        <v>138</v>
      </c>
      <c r="H57" s="145"/>
      <c r="I57" s="145"/>
      <c r="J57" s="145"/>
      <c r="K57" s="17" t="str">
        <f t="shared" si="10"/>
        <v/>
      </c>
      <c r="L57" s="17" t="str">
        <f t="shared" si="11"/>
        <v/>
      </c>
    </row>
    <row r="58" ht="24" spans="1:12">
      <c r="A58" s="80" t="s">
        <v>139</v>
      </c>
      <c r="B58" s="144">
        <v>513</v>
      </c>
      <c r="C58" s="145">
        <v>253</v>
      </c>
      <c r="D58" s="146">
        <v>285</v>
      </c>
      <c r="E58" s="17">
        <f t="shared" si="8"/>
        <v>-44.4</v>
      </c>
      <c r="F58" s="17">
        <f t="shared" si="9"/>
        <v>112.6</v>
      </c>
      <c r="G58" s="80" t="s">
        <v>140</v>
      </c>
      <c r="H58" s="145"/>
      <c r="I58" s="145"/>
      <c r="J58" s="145"/>
      <c r="K58" s="17" t="str">
        <f t="shared" si="10"/>
        <v/>
      </c>
      <c r="L58" s="17" t="str">
        <f t="shared" si="11"/>
        <v/>
      </c>
    </row>
    <row r="59" ht="24" spans="1:12">
      <c r="A59" s="80" t="s">
        <v>141</v>
      </c>
      <c r="B59" s="144">
        <v>19185</v>
      </c>
      <c r="C59" s="145">
        <v>17782</v>
      </c>
      <c r="D59" s="146">
        <v>20857</v>
      </c>
      <c r="E59" s="17">
        <f t="shared" si="8"/>
        <v>8.7</v>
      </c>
      <c r="F59" s="17">
        <f t="shared" si="9"/>
        <v>117.3</v>
      </c>
      <c r="G59" s="80" t="s">
        <v>142</v>
      </c>
      <c r="H59" s="145"/>
      <c r="I59" s="145"/>
      <c r="J59" s="145"/>
      <c r="K59" s="17" t="str">
        <f t="shared" si="10"/>
        <v/>
      </c>
      <c r="L59" s="17" t="str">
        <f t="shared" si="11"/>
        <v/>
      </c>
    </row>
    <row r="60" ht="17.1" customHeight="1" spans="1:12">
      <c r="A60" s="80" t="s">
        <v>143</v>
      </c>
      <c r="B60" s="144">
        <v>6038</v>
      </c>
      <c r="C60" s="145">
        <v>5274</v>
      </c>
      <c r="D60" s="146">
        <v>5956</v>
      </c>
      <c r="E60" s="17">
        <f t="shared" si="8"/>
        <v>-1.4</v>
      </c>
      <c r="F60" s="17">
        <f t="shared" si="9"/>
        <v>112.9</v>
      </c>
      <c r="G60" s="80" t="s">
        <v>144</v>
      </c>
      <c r="H60" s="145"/>
      <c r="I60" s="145"/>
      <c r="J60" s="145"/>
      <c r="K60" s="17" t="str">
        <f t="shared" si="10"/>
        <v/>
      </c>
      <c r="L60" s="17" t="str">
        <f t="shared" si="11"/>
        <v/>
      </c>
    </row>
    <row r="61" ht="17.1" customHeight="1" spans="1:12">
      <c r="A61" s="80" t="s">
        <v>145</v>
      </c>
      <c r="B61" s="144">
        <v>6</v>
      </c>
      <c r="C61" s="145">
        <v>9</v>
      </c>
      <c r="D61" s="146">
        <v>12</v>
      </c>
      <c r="E61" s="17">
        <f t="shared" si="8"/>
        <v>100</v>
      </c>
      <c r="F61" s="17">
        <f t="shared" si="9"/>
        <v>133.3</v>
      </c>
      <c r="G61" s="80" t="s">
        <v>146</v>
      </c>
      <c r="H61" s="145"/>
      <c r="I61" s="145"/>
      <c r="J61" s="145"/>
      <c r="K61" s="17" t="str">
        <f t="shared" si="10"/>
        <v/>
      </c>
      <c r="L61" s="17" t="str">
        <f t="shared" si="11"/>
        <v/>
      </c>
    </row>
    <row r="62" ht="17.1" customHeight="1" spans="1:12">
      <c r="A62" s="80" t="s">
        <v>147</v>
      </c>
      <c r="B62" s="145"/>
      <c r="C62" s="145"/>
      <c r="D62" s="145"/>
      <c r="E62" s="17" t="str">
        <f t="shared" si="8"/>
        <v/>
      </c>
      <c r="F62" s="17" t="str">
        <f t="shared" si="9"/>
        <v/>
      </c>
      <c r="G62" s="80" t="s">
        <v>148</v>
      </c>
      <c r="H62" s="145"/>
      <c r="I62" s="145"/>
      <c r="J62" s="145"/>
      <c r="K62" s="17" t="str">
        <f t="shared" si="10"/>
        <v/>
      </c>
      <c r="L62" s="17" t="str">
        <f t="shared" si="11"/>
        <v/>
      </c>
    </row>
    <row r="63" ht="17.1" customHeight="1" spans="1:12">
      <c r="A63" s="80" t="s">
        <v>149</v>
      </c>
      <c r="B63" s="144">
        <v>18878</v>
      </c>
      <c r="C63" s="145">
        <v>25504</v>
      </c>
      <c r="D63" s="146">
        <v>28628</v>
      </c>
      <c r="E63" s="17">
        <f t="shared" si="8"/>
        <v>51.6</v>
      </c>
      <c r="F63" s="17">
        <f t="shared" si="9"/>
        <v>112.2</v>
      </c>
      <c r="G63" s="80" t="s">
        <v>150</v>
      </c>
      <c r="H63" s="145"/>
      <c r="I63" s="145"/>
      <c r="J63" s="145"/>
      <c r="K63" s="17" t="str">
        <f t="shared" si="10"/>
        <v/>
      </c>
      <c r="L63" s="17" t="str">
        <f t="shared" si="11"/>
        <v/>
      </c>
    </row>
    <row r="64" ht="17.1" customHeight="1" spans="1:12">
      <c r="A64" s="80" t="s">
        <v>151</v>
      </c>
      <c r="B64" s="144">
        <v>5267</v>
      </c>
      <c r="C64" s="145">
        <v>572</v>
      </c>
      <c r="D64" s="146">
        <v>5141</v>
      </c>
      <c r="E64" s="17">
        <f t="shared" si="8"/>
        <v>-2.4</v>
      </c>
      <c r="F64" s="17">
        <f t="shared" si="9"/>
        <v>898.8</v>
      </c>
      <c r="G64" s="80" t="s">
        <v>152</v>
      </c>
      <c r="H64" s="145"/>
      <c r="I64" s="145"/>
      <c r="J64" s="145"/>
      <c r="K64" s="17" t="str">
        <f t="shared" si="10"/>
        <v/>
      </c>
      <c r="L64" s="17" t="str">
        <f t="shared" si="11"/>
        <v/>
      </c>
    </row>
    <row r="65" ht="24" spans="1:12">
      <c r="A65" s="80" t="s">
        <v>153</v>
      </c>
      <c r="B65" s="145"/>
      <c r="C65" s="145"/>
      <c r="D65" s="145"/>
      <c r="E65" s="17" t="str">
        <f t="shared" si="8"/>
        <v/>
      </c>
      <c r="F65" s="17" t="str">
        <f t="shared" si="9"/>
        <v/>
      </c>
      <c r="G65" s="80" t="s">
        <v>154</v>
      </c>
      <c r="H65" s="145"/>
      <c r="I65" s="145"/>
      <c r="J65" s="145"/>
      <c r="K65" s="17" t="str">
        <f t="shared" si="10"/>
        <v/>
      </c>
      <c r="L65" s="17" t="str">
        <f t="shared" si="11"/>
        <v/>
      </c>
    </row>
    <row r="66" ht="24" spans="1:12">
      <c r="A66" s="80" t="s">
        <v>155</v>
      </c>
      <c r="B66" s="145"/>
      <c r="C66" s="145"/>
      <c r="D66" s="145"/>
      <c r="E66" s="17" t="str">
        <f t="shared" si="8"/>
        <v/>
      </c>
      <c r="F66" s="17" t="str">
        <f t="shared" si="9"/>
        <v/>
      </c>
      <c r="G66" s="80" t="s">
        <v>156</v>
      </c>
      <c r="H66" s="145"/>
      <c r="I66" s="145"/>
      <c r="J66" s="145"/>
      <c r="K66" s="17" t="str">
        <f t="shared" si="10"/>
        <v/>
      </c>
      <c r="L66" s="17" t="str">
        <f t="shared" si="11"/>
        <v/>
      </c>
    </row>
    <row r="67" ht="17.1" customHeight="1" spans="1:12">
      <c r="A67" s="80" t="s">
        <v>157</v>
      </c>
      <c r="B67" s="145"/>
      <c r="C67" s="145"/>
      <c r="D67" s="145"/>
      <c r="E67" s="17" t="str">
        <f t="shared" si="8"/>
        <v/>
      </c>
      <c r="F67" s="17" t="str">
        <f t="shared" si="9"/>
        <v/>
      </c>
      <c r="G67" s="80" t="s">
        <v>158</v>
      </c>
      <c r="H67" s="145"/>
      <c r="I67" s="145"/>
      <c r="J67" s="145"/>
      <c r="K67" s="17" t="str">
        <f t="shared" ref="K67:K74" si="12">IF(H67&lt;&gt;0,ROUND(100*(J67/H67-1),1),"")</f>
        <v/>
      </c>
      <c r="L67" s="17" t="str">
        <f t="shared" ref="L67:L74" si="13">IF(I67&lt;&gt;0,ROUND(100*(J67/I67),1),"")</f>
        <v/>
      </c>
    </row>
    <row r="68" ht="24" spans="1:12">
      <c r="A68" s="80" t="s">
        <v>159</v>
      </c>
      <c r="B68" s="145"/>
      <c r="C68" s="145"/>
      <c r="D68" s="145"/>
      <c r="E68" s="17" t="str">
        <f t="shared" si="8"/>
        <v/>
      </c>
      <c r="F68" s="17" t="str">
        <f t="shared" si="9"/>
        <v/>
      </c>
      <c r="G68" s="80" t="s">
        <v>160</v>
      </c>
      <c r="H68" s="145"/>
      <c r="I68" s="145"/>
      <c r="J68" s="145"/>
      <c r="K68" s="17" t="str">
        <f t="shared" si="12"/>
        <v/>
      </c>
      <c r="L68" s="17" t="str">
        <f t="shared" si="13"/>
        <v/>
      </c>
    </row>
    <row r="69" ht="17.1" customHeight="1" spans="1:12">
      <c r="A69" s="80" t="s">
        <v>161</v>
      </c>
      <c r="B69" s="144">
        <v>1420</v>
      </c>
      <c r="C69" s="145">
        <v>345</v>
      </c>
      <c r="D69" s="146">
        <v>566</v>
      </c>
      <c r="E69" s="17">
        <f t="shared" si="8"/>
        <v>-60.1</v>
      </c>
      <c r="F69" s="17">
        <f t="shared" si="9"/>
        <v>164.1</v>
      </c>
      <c r="G69" s="80" t="s">
        <v>162</v>
      </c>
      <c r="H69" s="145"/>
      <c r="I69" s="145"/>
      <c r="J69" s="145"/>
      <c r="K69" s="17" t="str">
        <f t="shared" si="12"/>
        <v/>
      </c>
      <c r="L69" s="17" t="str">
        <f t="shared" si="13"/>
        <v/>
      </c>
    </row>
    <row r="70" ht="24" spans="1:12">
      <c r="A70" s="80" t="s">
        <v>163</v>
      </c>
      <c r="B70" s="145"/>
      <c r="C70" s="145"/>
      <c r="D70" s="145"/>
      <c r="E70" s="17" t="str">
        <f t="shared" si="8"/>
        <v/>
      </c>
      <c r="F70" s="17" t="str">
        <f t="shared" si="9"/>
        <v/>
      </c>
      <c r="G70" s="80" t="s">
        <v>164</v>
      </c>
      <c r="H70" s="145"/>
      <c r="I70" s="145"/>
      <c r="J70" s="145"/>
      <c r="K70" s="17" t="str">
        <f t="shared" si="12"/>
        <v/>
      </c>
      <c r="L70" s="17" t="str">
        <f t="shared" si="13"/>
        <v/>
      </c>
    </row>
    <row r="71" ht="24" spans="1:12">
      <c r="A71" s="80" t="s">
        <v>165</v>
      </c>
      <c r="B71" s="144">
        <v>57</v>
      </c>
      <c r="C71" s="145"/>
      <c r="D71" s="146">
        <v>426</v>
      </c>
      <c r="E71" s="17">
        <f t="shared" si="8"/>
        <v>647.4</v>
      </c>
      <c r="F71" s="17" t="str">
        <f t="shared" si="9"/>
        <v/>
      </c>
      <c r="G71" s="80" t="s">
        <v>166</v>
      </c>
      <c r="H71" s="145"/>
      <c r="I71" s="145"/>
      <c r="J71" s="145"/>
      <c r="K71" s="17" t="str">
        <f t="shared" si="12"/>
        <v/>
      </c>
      <c r="L71" s="17" t="str">
        <f t="shared" si="13"/>
        <v/>
      </c>
    </row>
    <row r="72" s="126" customFormat="1" ht="17.1" customHeight="1" spans="1:12">
      <c r="A72" s="80" t="s">
        <v>167</v>
      </c>
      <c r="B72" s="145"/>
      <c r="C72" s="145"/>
      <c r="D72" s="145"/>
      <c r="E72" s="17" t="str">
        <f t="shared" si="8"/>
        <v/>
      </c>
      <c r="F72" s="17" t="str">
        <f t="shared" si="9"/>
        <v/>
      </c>
      <c r="G72" s="80" t="s">
        <v>168</v>
      </c>
      <c r="H72" s="145"/>
      <c r="I72" s="145"/>
      <c r="J72" s="145"/>
      <c r="K72" s="17" t="str">
        <f t="shared" si="12"/>
        <v/>
      </c>
      <c r="L72" s="17" t="str">
        <f t="shared" si="13"/>
        <v/>
      </c>
    </row>
    <row r="73" s="126" customFormat="1" ht="17.1" customHeight="1" spans="1:12">
      <c r="A73" s="80" t="s">
        <v>169</v>
      </c>
      <c r="B73" s="145"/>
      <c r="C73" s="145"/>
      <c r="D73" s="146">
        <v>551</v>
      </c>
      <c r="E73" s="17" t="str">
        <f t="shared" si="8"/>
        <v/>
      </c>
      <c r="F73" s="17" t="str">
        <f t="shared" si="9"/>
        <v/>
      </c>
      <c r="G73" s="80" t="s">
        <v>170</v>
      </c>
      <c r="H73" s="145"/>
      <c r="I73" s="145"/>
      <c r="J73" s="145"/>
      <c r="K73" s="17" t="str">
        <f t="shared" si="12"/>
        <v/>
      </c>
      <c r="L73" s="17" t="str">
        <f t="shared" si="13"/>
        <v/>
      </c>
    </row>
    <row r="74" s="126" customFormat="1" ht="17.1" customHeight="1" spans="1:12">
      <c r="A74" s="80" t="s">
        <v>171</v>
      </c>
      <c r="B74" s="145"/>
      <c r="C74" s="145"/>
      <c r="D74" s="146">
        <v>497</v>
      </c>
      <c r="E74" s="17" t="str">
        <f t="shared" si="8"/>
        <v/>
      </c>
      <c r="F74" s="17" t="str">
        <f t="shared" si="9"/>
        <v/>
      </c>
      <c r="G74" s="80" t="s">
        <v>172</v>
      </c>
      <c r="H74" s="145"/>
      <c r="I74" s="145"/>
      <c r="J74" s="145"/>
      <c r="K74" s="17" t="str">
        <f t="shared" si="12"/>
        <v/>
      </c>
      <c r="L74" s="17" t="str">
        <f t="shared" si="13"/>
        <v/>
      </c>
    </row>
    <row r="75" ht="17.1" customHeight="1" spans="1:12">
      <c r="A75" s="80" t="s">
        <v>173</v>
      </c>
      <c r="B75" s="145"/>
      <c r="C75" s="145"/>
      <c r="D75" s="146">
        <v>7863</v>
      </c>
      <c r="E75" s="17" t="str">
        <f t="shared" si="8"/>
        <v/>
      </c>
      <c r="F75" s="17" t="str">
        <f t="shared" si="9"/>
        <v/>
      </c>
      <c r="G75" s="80" t="s">
        <v>174</v>
      </c>
      <c r="H75" s="145"/>
      <c r="I75" s="145"/>
      <c r="J75" s="145"/>
      <c r="K75" s="17" t="str">
        <f t="shared" ref="K75:K105" si="14">IF(H75&lt;&gt;0,ROUND(100*(J75/H75-1),1),"")</f>
        <v/>
      </c>
      <c r="L75" s="17" t="str">
        <f t="shared" ref="L75:L105" si="15">IF(I75&lt;&gt;0,ROUND(100*(J75/I75),1),"")</f>
        <v/>
      </c>
    </row>
    <row r="76" ht="17.1" customHeight="1" spans="1:12">
      <c r="A76" s="80" t="s">
        <v>175</v>
      </c>
      <c r="B76" s="144">
        <v>1705</v>
      </c>
      <c r="C76" s="145">
        <v>426</v>
      </c>
      <c r="D76" s="146">
        <v>836</v>
      </c>
      <c r="E76" s="17">
        <f t="shared" si="8"/>
        <v>-51</v>
      </c>
      <c r="F76" s="17">
        <f t="shared" si="9"/>
        <v>196.2</v>
      </c>
      <c r="G76" s="80" t="s">
        <v>176</v>
      </c>
      <c r="H76" s="145"/>
      <c r="I76" s="145"/>
      <c r="J76" s="145"/>
      <c r="K76" s="17" t="str">
        <f t="shared" si="14"/>
        <v/>
      </c>
      <c r="L76" s="17" t="str">
        <f t="shared" si="15"/>
        <v/>
      </c>
    </row>
    <row r="77" ht="17.1" customHeight="1" spans="1:12">
      <c r="A77" s="141" t="s">
        <v>177</v>
      </c>
      <c r="B77" s="138">
        <v>33158</v>
      </c>
      <c r="C77" s="138">
        <v>9344</v>
      </c>
      <c r="D77" s="138">
        <v>33644</v>
      </c>
      <c r="E77" s="14">
        <f t="shared" si="8"/>
        <v>1.5</v>
      </c>
      <c r="F77" s="14">
        <f t="shared" si="9"/>
        <v>360.1</v>
      </c>
      <c r="G77" s="148" t="s">
        <v>178</v>
      </c>
      <c r="H77" s="138"/>
      <c r="I77" s="138"/>
      <c r="J77" s="138"/>
      <c r="K77" s="14" t="str">
        <f t="shared" si="14"/>
        <v/>
      </c>
      <c r="L77" s="14" t="str">
        <f t="shared" si="15"/>
        <v/>
      </c>
    </row>
    <row r="78" ht="17.1" customHeight="1" spans="1:12">
      <c r="A78" s="80" t="s">
        <v>179</v>
      </c>
      <c r="B78" s="144">
        <v>687</v>
      </c>
      <c r="C78" s="145"/>
      <c r="D78" s="146">
        <v>221</v>
      </c>
      <c r="E78" s="17">
        <f t="shared" si="8"/>
        <v>-67.8</v>
      </c>
      <c r="F78" s="17" t="str">
        <f t="shared" si="9"/>
        <v/>
      </c>
      <c r="G78" s="149" t="s">
        <v>179</v>
      </c>
      <c r="H78" s="145"/>
      <c r="I78" s="145"/>
      <c r="J78" s="145"/>
      <c r="K78" s="17" t="str">
        <f t="shared" si="14"/>
        <v/>
      </c>
      <c r="L78" s="17" t="str">
        <f t="shared" si="15"/>
        <v/>
      </c>
    </row>
    <row r="79" ht="17.1" customHeight="1" spans="1:12">
      <c r="A79" s="80" t="s">
        <v>180</v>
      </c>
      <c r="B79" s="145"/>
      <c r="C79" s="145"/>
      <c r="D79" s="145"/>
      <c r="E79" s="17" t="str">
        <f t="shared" si="8"/>
        <v/>
      </c>
      <c r="F79" s="17" t="str">
        <f t="shared" si="9"/>
        <v/>
      </c>
      <c r="G79" s="149" t="s">
        <v>180</v>
      </c>
      <c r="H79" s="145"/>
      <c r="I79" s="145"/>
      <c r="J79" s="145"/>
      <c r="K79" s="17" t="str">
        <f t="shared" si="14"/>
        <v/>
      </c>
      <c r="L79" s="17" t="str">
        <f t="shared" si="15"/>
        <v/>
      </c>
    </row>
    <row r="80" ht="17.1" customHeight="1" spans="1:12">
      <c r="A80" s="80" t="s">
        <v>181</v>
      </c>
      <c r="B80" s="145"/>
      <c r="C80" s="145"/>
      <c r="D80" s="145"/>
      <c r="E80" s="17" t="str">
        <f t="shared" si="8"/>
        <v/>
      </c>
      <c r="F80" s="17" t="str">
        <f t="shared" si="9"/>
        <v/>
      </c>
      <c r="G80" s="149" t="s">
        <v>181</v>
      </c>
      <c r="H80" s="145"/>
      <c r="I80" s="145"/>
      <c r="J80" s="145"/>
      <c r="K80" s="17" t="str">
        <f t="shared" si="14"/>
        <v/>
      </c>
      <c r="L80" s="17" t="str">
        <f t="shared" si="15"/>
        <v/>
      </c>
    </row>
    <row r="81" ht="17.1" customHeight="1" spans="1:12">
      <c r="A81" s="80" t="s">
        <v>182</v>
      </c>
      <c r="B81" s="145"/>
      <c r="C81" s="145"/>
      <c r="D81" s="145"/>
      <c r="E81" s="17" t="str">
        <f t="shared" si="8"/>
        <v/>
      </c>
      <c r="F81" s="17" t="str">
        <f t="shared" si="9"/>
        <v/>
      </c>
      <c r="G81" s="149" t="s">
        <v>182</v>
      </c>
      <c r="H81" s="145"/>
      <c r="I81" s="145"/>
      <c r="J81" s="145"/>
      <c r="K81" s="17" t="str">
        <f t="shared" si="14"/>
        <v/>
      </c>
      <c r="L81" s="17" t="str">
        <f t="shared" si="15"/>
        <v/>
      </c>
    </row>
    <row r="82" ht="17.1" customHeight="1" spans="1:12">
      <c r="A82" s="80" t="s">
        <v>183</v>
      </c>
      <c r="B82" s="145"/>
      <c r="C82" s="145"/>
      <c r="D82" s="145"/>
      <c r="E82" s="17" t="str">
        <f t="shared" si="8"/>
        <v/>
      </c>
      <c r="F82" s="17" t="str">
        <f t="shared" si="9"/>
        <v/>
      </c>
      <c r="G82" s="149" t="s">
        <v>183</v>
      </c>
      <c r="H82" s="145"/>
      <c r="I82" s="145"/>
      <c r="J82" s="145"/>
      <c r="K82" s="17" t="str">
        <f t="shared" si="14"/>
        <v/>
      </c>
      <c r="L82" s="17" t="str">
        <f t="shared" si="15"/>
        <v/>
      </c>
    </row>
    <row r="83" ht="17.1" customHeight="1" spans="1:12">
      <c r="A83" s="80" t="s">
        <v>184</v>
      </c>
      <c r="B83" s="144">
        <v>410</v>
      </c>
      <c r="C83" s="145"/>
      <c r="D83" s="146">
        <v>10</v>
      </c>
      <c r="E83" s="150">
        <f t="shared" si="8"/>
        <v>-97.6</v>
      </c>
      <c r="F83" s="17" t="str">
        <f t="shared" si="9"/>
        <v/>
      </c>
      <c r="G83" s="149" t="s">
        <v>184</v>
      </c>
      <c r="H83" s="145"/>
      <c r="I83" s="145"/>
      <c r="J83" s="145"/>
      <c r="K83" s="17" t="str">
        <f t="shared" si="14"/>
        <v/>
      </c>
      <c r="L83" s="17" t="str">
        <f t="shared" si="15"/>
        <v/>
      </c>
    </row>
    <row r="84" ht="17.1" customHeight="1" spans="1:12">
      <c r="A84" s="80" t="s">
        <v>185</v>
      </c>
      <c r="B84" s="144">
        <v>338</v>
      </c>
      <c r="C84" s="145"/>
      <c r="D84" s="146">
        <v>233</v>
      </c>
      <c r="E84" s="17">
        <f t="shared" si="8"/>
        <v>-31.1</v>
      </c>
      <c r="F84" s="17" t="str">
        <f t="shared" si="9"/>
        <v/>
      </c>
      <c r="G84" s="149" t="s">
        <v>185</v>
      </c>
      <c r="H84" s="145"/>
      <c r="I84" s="145"/>
      <c r="J84" s="145"/>
      <c r="K84" s="17" t="str">
        <f t="shared" si="14"/>
        <v/>
      </c>
      <c r="L84" s="17" t="str">
        <f t="shared" si="15"/>
        <v/>
      </c>
    </row>
    <row r="85" ht="17.1" customHeight="1" spans="1:12">
      <c r="A85" s="80" t="s">
        <v>186</v>
      </c>
      <c r="B85" s="144">
        <v>727</v>
      </c>
      <c r="C85" s="145">
        <v>246</v>
      </c>
      <c r="D85" s="146">
        <v>621</v>
      </c>
      <c r="E85" s="17">
        <f t="shared" si="8"/>
        <v>-14.6</v>
      </c>
      <c r="F85" s="17">
        <f t="shared" si="9"/>
        <v>252.4</v>
      </c>
      <c r="G85" s="149" t="s">
        <v>186</v>
      </c>
      <c r="H85" s="145"/>
      <c r="I85" s="145"/>
      <c r="J85" s="145"/>
      <c r="K85" s="17" t="str">
        <f t="shared" si="14"/>
        <v/>
      </c>
      <c r="L85" s="17" t="str">
        <f t="shared" si="15"/>
        <v/>
      </c>
    </row>
    <row r="86" ht="17.1" customHeight="1" spans="1:12">
      <c r="A86" s="80" t="s">
        <v>187</v>
      </c>
      <c r="B86" s="144">
        <v>1589</v>
      </c>
      <c r="C86" s="145">
        <v>342</v>
      </c>
      <c r="D86" s="146">
        <v>553</v>
      </c>
      <c r="E86" s="17">
        <f t="shared" si="8"/>
        <v>-65.2</v>
      </c>
      <c r="F86" s="150">
        <f t="shared" si="9"/>
        <v>161.7</v>
      </c>
      <c r="G86" s="149" t="s">
        <v>187</v>
      </c>
      <c r="H86" s="145"/>
      <c r="I86" s="145"/>
      <c r="J86" s="145"/>
      <c r="K86" s="17" t="str">
        <f t="shared" si="14"/>
        <v/>
      </c>
      <c r="L86" s="17" t="str">
        <f t="shared" si="15"/>
        <v/>
      </c>
    </row>
    <row r="87" ht="17.1" customHeight="1" spans="1:12">
      <c r="A87" s="80" t="s">
        <v>188</v>
      </c>
      <c r="B87" s="144">
        <v>2616</v>
      </c>
      <c r="C87" s="145"/>
      <c r="D87" s="146">
        <v>3439</v>
      </c>
      <c r="E87" s="17">
        <f t="shared" si="8"/>
        <v>31.5</v>
      </c>
      <c r="F87" s="17" t="str">
        <f t="shared" si="9"/>
        <v/>
      </c>
      <c r="G87" s="149" t="s">
        <v>188</v>
      </c>
      <c r="H87" s="145"/>
      <c r="I87" s="145"/>
      <c r="J87" s="145"/>
      <c r="K87" s="17" t="str">
        <f t="shared" si="14"/>
        <v/>
      </c>
      <c r="L87" s="17" t="str">
        <f t="shared" si="15"/>
        <v/>
      </c>
    </row>
    <row r="88" ht="17.1" customHeight="1" spans="1:12">
      <c r="A88" s="80" t="s">
        <v>189</v>
      </c>
      <c r="B88" s="144">
        <v>2178</v>
      </c>
      <c r="C88" s="145">
        <v>234</v>
      </c>
      <c r="D88" s="146">
        <v>1941</v>
      </c>
      <c r="E88" s="17">
        <f t="shared" si="8"/>
        <v>-10.9</v>
      </c>
      <c r="F88" s="17">
        <f t="shared" si="9"/>
        <v>829.5</v>
      </c>
      <c r="G88" s="149" t="s">
        <v>189</v>
      </c>
      <c r="H88" s="145"/>
      <c r="I88" s="145"/>
      <c r="J88" s="145"/>
      <c r="K88" s="17" t="str">
        <f t="shared" si="14"/>
        <v/>
      </c>
      <c r="L88" s="150" t="str">
        <f t="shared" si="15"/>
        <v/>
      </c>
    </row>
    <row r="89" ht="17.1" customHeight="1" spans="1:12">
      <c r="A89" s="80" t="s">
        <v>190</v>
      </c>
      <c r="B89" s="144">
        <v>16979</v>
      </c>
      <c r="C89" s="145">
        <v>8522</v>
      </c>
      <c r="D89" s="146">
        <v>20987</v>
      </c>
      <c r="E89" s="17">
        <f t="shared" si="8"/>
        <v>23.6</v>
      </c>
      <c r="F89" s="17">
        <f t="shared" si="9"/>
        <v>246.3</v>
      </c>
      <c r="G89" s="149" t="s">
        <v>190</v>
      </c>
      <c r="H89" s="145"/>
      <c r="I89" s="145"/>
      <c r="J89" s="145"/>
      <c r="K89" s="17" t="str">
        <f t="shared" si="14"/>
        <v/>
      </c>
      <c r="L89" s="17" t="str">
        <f t="shared" si="15"/>
        <v/>
      </c>
    </row>
    <row r="90" ht="17.1" customHeight="1" spans="1:12">
      <c r="A90" s="80" t="s">
        <v>191</v>
      </c>
      <c r="B90" s="144">
        <v>29</v>
      </c>
      <c r="C90" s="145"/>
      <c r="D90" s="146">
        <v>582</v>
      </c>
      <c r="E90" s="17">
        <f t="shared" si="8"/>
        <v>1906.9</v>
      </c>
      <c r="F90" s="17" t="str">
        <f t="shared" si="9"/>
        <v/>
      </c>
      <c r="G90" s="149" t="s">
        <v>191</v>
      </c>
      <c r="H90" s="145"/>
      <c r="I90" s="145"/>
      <c r="J90" s="145"/>
      <c r="K90" s="17" t="str">
        <f t="shared" si="14"/>
        <v/>
      </c>
      <c r="L90" s="17" t="str">
        <f t="shared" si="15"/>
        <v/>
      </c>
    </row>
    <row r="91" ht="17.1" customHeight="1" spans="1:12">
      <c r="A91" s="80" t="s">
        <v>192</v>
      </c>
      <c r="B91" s="144">
        <v>763</v>
      </c>
      <c r="C91" s="145"/>
      <c r="D91" s="146">
        <v>897</v>
      </c>
      <c r="E91" s="17">
        <f t="shared" si="8"/>
        <v>17.6</v>
      </c>
      <c r="F91" s="151" t="str">
        <f t="shared" si="9"/>
        <v/>
      </c>
      <c r="G91" s="149" t="s">
        <v>193</v>
      </c>
      <c r="H91" s="145"/>
      <c r="I91" s="145"/>
      <c r="J91" s="145"/>
      <c r="K91" s="17" t="str">
        <f t="shared" si="14"/>
        <v/>
      </c>
      <c r="L91" s="150" t="str">
        <f t="shared" si="15"/>
        <v/>
      </c>
    </row>
    <row r="92" ht="17.1" customHeight="1" spans="1:12">
      <c r="A92" s="80" t="s">
        <v>194</v>
      </c>
      <c r="B92" s="144">
        <v>840</v>
      </c>
      <c r="C92" s="145"/>
      <c r="D92" s="146">
        <v>186</v>
      </c>
      <c r="E92" s="17">
        <f t="shared" si="8"/>
        <v>-77.9</v>
      </c>
      <c r="F92" s="17" t="str">
        <f t="shared" si="9"/>
        <v/>
      </c>
      <c r="G92" s="149" t="s">
        <v>194</v>
      </c>
      <c r="H92" s="145"/>
      <c r="I92" s="145"/>
      <c r="J92" s="145"/>
      <c r="K92" s="17" t="str">
        <f t="shared" si="14"/>
        <v/>
      </c>
      <c r="L92" s="17" t="str">
        <f t="shared" si="15"/>
        <v/>
      </c>
    </row>
    <row r="93" ht="17.1" customHeight="1" spans="1:12">
      <c r="A93" s="80" t="s">
        <v>195</v>
      </c>
      <c r="B93" s="144">
        <v>1216</v>
      </c>
      <c r="C93" s="145"/>
      <c r="D93" s="146">
        <v>2083</v>
      </c>
      <c r="E93" s="17">
        <f t="shared" si="8"/>
        <v>71.3</v>
      </c>
      <c r="F93" s="17" t="str">
        <f t="shared" si="9"/>
        <v/>
      </c>
      <c r="G93" s="149" t="s">
        <v>195</v>
      </c>
      <c r="H93" s="145"/>
      <c r="I93" s="145"/>
      <c r="J93" s="145"/>
      <c r="K93" s="150" t="str">
        <f t="shared" si="14"/>
        <v/>
      </c>
      <c r="L93" s="17" t="str">
        <f t="shared" si="15"/>
        <v/>
      </c>
    </row>
    <row r="94" ht="17.1" customHeight="1" spans="1:12">
      <c r="A94" s="80" t="s">
        <v>196</v>
      </c>
      <c r="B94" s="144">
        <v>135</v>
      </c>
      <c r="C94" s="145"/>
      <c r="D94" s="146">
        <v>58</v>
      </c>
      <c r="E94" s="17">
        <f t="shared" si="8"/>
        <v>-57</v>
      </c>
      <c r="F94" s="151" t="str">
        <f t="shared" si="9"/>
        <v/>
      </c>
      <c r="G94" s="149" t="s">
        <v>196</v>
      </c>
      <c r="H94" s="145"/>
      <c r="I94" s="145"/>
      <c r="J94" s="145"/>
      <c r="K94" s="17" t="str">
        <f t="shared" si="14"/>
        <v/>
      </c>
      <c r="L94" s="150" t="str">
        <f t="shared" si="15"/>
        <v/>
      </c>
    </row>
    <row r="95" ht="17.1" customHeight="1" spans="1:12">
      <c r="A95" s="80" t="s">
        <v>197</v>
      </c>
      <c r="B95" s="144">
        <v>2923</v>
      </c>
      <c r="C95" s="145"/>
      <c r="D95" s="145"/>
      <c r="E95" s="17">
        <f t="shared" si="8"/>
        <v>-100</v>
      </c>
      <c r="F95" s="17" t="str">
        <f t="shared" si="9"/>
        <v/>
      </c>
      <c r="G95" s="149" t="s">
        <v>197</v>
      </c>
      <c r="H95" s="145"/>
      <c r="I95" s="145"/>
      <c r="J95" s="145"/>
      <c r="K95" s="17" t="str">
        <f t="shared" si="14"/>
        <v/>
      </c>
      <c r="L95" s="17" t="str">
        <f t="shared" si="15"/>
        <v/>
      </c>
    </row>
    <row r="96" ht="17.1" customHeight="1" spans="1:12">
      <c r="A96" s="80" t="s">
        <v>198</v>
      </c>
      <c r="B96" s="144">
        <v>350</v>
      </c>
      <c r="C96" s="145"/>
      <c r="D96" s="146">
        <v>1300</v>
      </c>
      <c r="E96" s="150">
        <f t="shared" si="8"/>
        <v>271.4</v>
      </c>
      <c r="F96" s="17" t="str">
        <f t="shared" si="9"/>
        <v/>
      </c>
      <c r="G96" s="149" t="s">
        <v>198</v>
      </c>
      <c r="H96" s="145"/>
      <c r="I96" s="145"/>
      <c r="J96" s="145"/>
      <c r="K96" s="17" t="str">
        <f t="shared" si="14"/>
        <v/>
      </c>
      <c r="L96" s="17" t="str">
        <f t="shared" si="15"/>
        <v/>
      </c>
    </row>
    <row r="97" ht="17.1" customHeight="1" spans="1:12">
      <c r="A97" s="80" t="s">
        <v>199</v>
      </c>
      <c r="B97" s="144">
        <v>41</v>
      </c>
      <c r="C97" s="145"/>
      <c r="D97" s="146">
        <v>200</v>
      </c>
      <c r="E97" s="17">
        <f t="shared" si="8"/>
        <v>387.8</v>
      </c>
      <c r="F97" s="79" t="str">
        <f t="shared" si="9"/>
        <v/>
      </c>
      <c r="G97" s="149" t="s">
        <v>199</v>
      </c>
      <c r="H97" s="145"/>
      <c r="I97" s="145"/>
      <c r="J97" s="145"/>
      <c r="K97" s="17" t="str">
        <f t="shared" si="14"/>
        <v/>
      </c>
      <c r="L97" s="17" t="str">
        <f t="shared" si="15"/>
        <v/>
      </c>
    </row>
    <row r="98" ht="17.1" customHeight="1" spans="1:12">
      <c r="A98" s="80" t="s">
        <v>200</v>
      </c>
      <c r="B98" s="144">
        <v>1337</v>
      </c>
      <c r="C98" s="145"/>
      <c r="D98" s="146">
        <v>333</v>
      </c>
      <c r="E98" s="17">
        <f t="shared" si="8"/>
        <v>-75.1</v>
      </c>
      <c r="F98" s="17" t="str">
        <f t="shared" si="9"/>
        <v/>
      </c>
      <c r="G98" s="149" t="s">
        <v>201</v>
      </c>
      <c r="H98" s="145"/>
      <c r="I98" s="145"/>
      <c r="J98" s="145"/>
      <c r="K98" s="17" t="str">
        <f t="shared" si="14"/>
        <v/>
      </c>
      <c r="L98" s="17" t="str">
        <f t="shared" si="15"/>
        <v/>
      </c>
    </row>
    <row r="99" s="125" customFormat="1" ht="17.1" customHeight="1" spans="1:12">
      <c r="A99" s="137" t="s">
        <v>202</v>
      </c>
      <c r="B99" s="138"/>
      <c r="C99" s="145"/>
      <c r="D99" s="145"/>
      <c r="E99" s="14" t="str">
        <f t="shared" si="8"/>
        <v/>
      </c>
      <c r="F99" s="14" t="str">
        <f t="shared" si="9"/>
        <v/>
      </c>
      <c r="G99" s="139" t="s">
        <v>203</v>
      </c>
      <c r="H99" s="140">
        <f>SUM(H100:H101)</f>
        <v>14417</v>
      </c>
      <c r="I99" s="140">
        <v>5843</v>
      </c>
      <c r="J99" s="138">
        <v>14334</v>
      </c>
      <c r="K99" s="14">
        <f t="shared" si="14"/>
        <v>-0.6</v>
      </c>
      <c r="L99" s="14">
        <f t="shared" si="15"/>
        <v>245.3</v>
      </c>
    </row>
    <row r="100" ht="17.1" customHeight="1" spans="1:12">
      <c r="A100" s="154" t="s">
        <v>204</v>
      </c>
      <c r="B100" s="145"/>
      <c r="C100" s="145"/>
      <c r="D100" s="145"/>
      <c r="E100" s="17" t="str">
        <f t="shared" si="8"/>
        <v/>
      </c>
      <c r="F100" s="17" t="str">
        <f t="shared" si="9"/>
        <v/>
      </c>
      <c r="G100" s="142" t="s">
        <v>205</v>
      </c>
      <c r="H100" s="143">
        <v>169</v>
      </c>
      <c r="J100" s="143">
        <v>169</v>
      </c>
      <c r="K100" s="17">
        <f t="shared" si="14"/>
        <v>0</v>
      </c>
      <c r="L100" s="17">
        <f>IF(I101&lt;&gt;0,ROUND(100*(J100/I101),1),"")</f>
        <v>2.9</v>
      </c>
    </row>
    <row r="101" ht="17.1" customHeight="1" spans="1:12">
      <c r="A101" s="154" t="s">
        <v>206</v>
      </c>
      <c r="B101" s="145"/>
      <c r="C101" s="145"/>
      <c r="D101" s="145"/>
      <c r="E101" s="17" t="str">
        <f t="shared" si="8"/>
        <v/>
      </c>
      <c r="F101" s="17" t="str">
        <f t="shared" si="9"/>
        <v/>
      </c>
      <c r="G101" s="142" t="s">
        <v>207</v>
      </c>
      <c r="H101" s="143">
        <v>14248</v>
      </c>
      <c r="I101" s="143">
        <v>5843</v>
      </c>
      <c r="J101" s="143">
        <v>14165</v>
      </c>
      <c r="K101" s="17">
        <f t="shared" si="14"/>
        <v>-0.6</v>
      </c>
      <c r="L101" s="17">
        <f>IF(J101&lt;&gt;0,ROUND(100*(J101/I101),1),"")</f>
        <v>242.4</v>
      </c>
    </row>
    <row r="102" s="125" customFormat="1" ht="17.1" customHeight="1" spans="1:12">
      <c r="A102" s="137" t="s">
        <v>208</v>
      </c>
      <c r="B102" s="138">
        <v>3990</v>
      </c>
      <c r="C102" s="138">
        <v>40522</v>
      </c>
      <c r="D102" s="138">
        <v>39749</v>
      </c>
      <c r="E102" s="14">
        <f t="shared" si="8"/>
        <v>896.2</v>
      </c>
      <c r="F102" s="14">
        <f t="shared" si="9"/>
        <v>98.1</v>
      </c>
      <c r="G102" s="139" t="s">
        <v>209</v>
      </c>
      <c r="H102" s="140">
        <v>5400</v>
      </c>
      <c r="I102" s="140">
        <v>200</v>
      </c>
      <c r="J102" s="138">
        <v>17700</v>
      </c>
      <c r="K102" s="14">
        <f t="shared" si="14"/>
        <v>227.8</v>
      </c>
      <c r="L102" s="14">
        <f t="shared" si="15"/>
        <v>8850</v>
      </c>
    </row>
    <row r="103" s="125" customFormat="1" ht="17.1" customHeight="1" spans="1:12">
      <c r="A103" s="137" t="s">
        <v>210</v>
      </c>
      <c r="B103" s="138">
        <f>SUM(B104:B106)</f>
        <v>10100</v>
      </c>
      <c r="C103" s="138">
        <v>10000</v>
      </c>
      <c r="D103" s="138">
        <v>2642</v>
      </c>
      <c r="E103" s="14">
        <f t="shared" si="8"/>
        <v>-73.8</v>
      </c>
      <c r="F103" s="14">
        <f t="shared" si="9"/>
        <v>26.4</v>
      </c>
      <c r="G103" s="139" t="s">
        <v>211</v>
      </c>
      <c r="H103" s="138"/>
      <c r="I103" s="138"/>
      <c r="J103" s="138"/>
      <c r="K103" s="14" t="str">
        <f t="shared" si="14"/>
        <v/>
      </c>
      <c r="L103" s="14" t="str">
        <f t="shared" si="15"/>
        <v/>
      </c>
    </row>
    <row r="104" s="125" customFormat="1" ht="17.1" customHeight="1" spans="1:12">
      <c r="A104" s="154" t="s">
        <v>212</v>
      </c>
      <c r="B104" s="144">
        <v>10000</v>
      </c>
      <c r="C104" s="145">
        <v>10000</v>
      </c>
      <c r="D104" s="145">
        <v>2642</v>
      </c>
      <c r="E104" s="17">
        <f t="shared" si="8"/>
        <v>-73.6</v>
      </c>
      <c r="F104" s="156">
        <f t="shared" si="9"/>
        <v>26.4</v>
      </c>
      <c r="G104" s="139" t="s">
        <v>213</v>
      </c>
      <c r="H104" s="140">
        <v>1000</v>
      </c>
      <c r="I104" s="138"/>
      <c r="J104" s="140">
        <v>3736</v>
      </c>
      <c r="K104" s="14">
        <f t="shared" si="14"/>
        <v>273.6</v>
      </c>
      <c r="L104" s="14" t="str">
        <f t="shared" si="15"/>
        <v/>
      </c>
    </row>
    <row r="105" s="125" customFormat="1" ht="17.1" customHeight="1" spans="1:12">
      <c r="A105" s="154" t="s">
        <v>214</v>
      </c>
      <c r="B105" s="144">
        <v>100</v>
      </c>
      <c r="C105" s="145"/>
      <c r="D105" s="145"/>
      <c r="E105" s="17">
        <f t="shared" si="8"/>
        <v>-100</v>
      </c>
      <c r="F105" s="17" t="str">
        <f t="shared" si="9"/>
        <v/>
      </c>
      <c r="G105" s="139" t="s">
        <v>215</v>
      </c>
      <c r="H105" s="140">
        <v>39749</v>
      </c>
      <c r="I105" s="138"/>
      <c r="J105" s="140">
        <v>67105</v>
      </c>
      <c r="K105" s="14"/>
      <c r="L105" s="14" t="str">
        <f t="shared" si="15"/>
        <v/>
      </c>
    </row>
    <row r="106" s="125" customFormat="1" ht="17.1" customHeight="1" spans="1:12">
      <c r="A106" s="154" t="s">
        <v>216</v>
      </c>
      <c r="B106" s="145"/>
      <c r="C106" s="145"/>
      <c r="D106" s="145"/>
      <c r="E106" s="17" t="str">
        <f t="shared" si="8"/>
        <v/>
      </c>
      <c r="F106" s="17" t="str">
        <f t="shared" si="9"/>
        <v/>
      </c>
      <c r="G106" s="142" t="s">
        <v>217</v>
      </c>
      <c r="H106" s="143">
        <v>39749</v>
      </c>
      <c r="I106" s="145"/>
      <c r="J106" s="143">
        <v>67105</v>
      </c>
      <c r="K106" s="17"/>
      <c r="L106" s="17"/>
    </row>
    <row r="107" s="125" customFormat="1" ht="17.1" customHeight="1" spans="1:12">
      <c r="A107" s="137" t="s">
        <v>218</v>
      </c>
      <c r="B107" s="138">
        <v>7322</v>
      </c>
      <c r="C107" s="145"/>
      <c r="D107" s="138">
        <v>23433</v>
      </c>
      <c r="E107" s="14">
        <f t="shared" si="8"/>
        <v>220</v>
      </c>
      <c r="F107" s="14" t="str">
        <f t="shared" si="9"/>
        <v/>
      </c>
      <c r="G107" s="142" t="s">
        <v>219</v>
      </c>
      <c r="H107" s="145"/>
      <c r="I107" s="145"/>
      <c r="J107" s="145"/>
      <c r="K107" s="17"/>
      <c r="L107" s="17"/>
    </row>
    <row r="108" ht="17.1" customHeight="1" spans="1:12">
      <c r="A108" s="137" t="s">
        <v>220</v>
      </c>
      <c r="B108" s="138">
        <v>2491</v>
      </c>
      <c r="C108" s="145"/>
      <c r="D108" s="138">
        <v>1000</v>
      </c>
      <c r="E108" s="14"/>
      <c r="F108" s="14" t="str">
        <f t="shared" si="9"/>
        <v/>
      </c>
      <c r="G108" s="142"/>
      <c r="H108" s="145"/>
      <c r="I108" s="145"/>
      <c r="J108" s="145"/>
      <c r="K108" s="17"/>
      <c r="L108" s="17"/>
    </row>
    <row r="109" ht="17.1" customHeight="1" spans="1:12">
      <c r="A109" s="157" t="s">
        <v>221</v>
      </c>
      <c r="B109" s="138">
        <v>303767</v>
      </c>
      <c r="C109" s="138">
        <v>284286</v>
      </c>
      <c r="D109" s="138">
        <v>330319</v>
      </c>
      <c r="E109" s="14">
        <f>IF(B109&lt;&gt;0,ROUND(100*(D109/B109-1),1),"")</f>
        <v>8.7</v>
      </c>
      <c r="F109" s="14">
        <f>IF(C109&lt;&gt;0,ROUND(100*(D109/C109),1),"")</f>
        <v>116.2</v>
      </c>
      <c r="G109" s="158" t="s">
        <v>222</v>
      </c>
      <c r="H109" s="138">
        <v>303767</v>
      </c>
      <c r="I109" s="138">
        <v>284286</v>
      </c>
      <c r="J109" s="138">
        <v>330319</v>
      </c>
      <c r="K109" s="14">
        <f>IF(H109&lt;&gt;0,ROUND(100*(J109/H109-1),1),"")</f>
        <v>8.7</v>
      </c>
      <c r="L109" s="14">
        <f>IF(I109&lt;&gt;0,ROUND(100*(J109/I109),1),"")</f>
        <v>116.2</v>
      </c>
    </row>
    <row r="110" s="127" customFormat="1" ht="24" customHeight="1" spans="1:12">
      <c r="A110" s="159"/>
      <c r="B110" s="128"/>
      <c r="C110" s="128"/>
      <c r="D110" s="128"/>
      <c r="E110" s="129"/>
      <c r="F110" s="129"/>
      <c r="G110" s="160"/>
      <c r="H110" s="128"/>
      <c r="I110" s="128"/>
      <c r="J110" s="128"/>
      <c r="K110" s="129"/>
      <c r="L110" s="129"/>
    </row>
  </sheetData>
  <autoFilter ref="A3:M109">
    <extLst/>
  </autoFilter>
  <mergeCells count="1">
    <mergeCell ref="A1:L1"/>
  </mergeCells>
  <pageMargins left="0.75" right="0.51" top="0.629861111111111" bottom="0.629861111111111" header="0.5" footer="0.5"/>
  <pageSetup paperSize="9" scale="78" firstPageNumber="25" fitToHeight="0" orientation="landscape" useFirstPageNumber="1" horizontalDpi="600" verticalDpi="600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D16" sqref="D16"/>
    </sheetView>
  </sheetViews>
  <sheetFormatPr defaultColWidth="9.125" defaultRowHeight="14.25" outlineLevelCol="7"/>
  <cols>
    <col min="1" max="1" width="36.5" style="31" customWidth="1"/>
    <col min="2" max="2" width="11.25" style="31" customWidth="1"/>
    <col min="3" max="3" width="12.875" style="31" customWidth="1"/>
    <col min="4" max="4" width="11.75" style="31" customWidth="1"/>
    <col min="5" max="5" width="10" style="31" customWidth="1"/>
    <col min="6" max="6" width="10.375" style="31" customWidth="1"/>
    <col min="7" max="7" width="9.5" style="31" customWidth="1"/>
    <col min="8" max="16384" width="9.125" style="31"/>
  </cols>
  <sheetData>
    <row r="1" s="29" customFormat="1" ht="28.5" spans="1:7">
      <c r="A1" s="47" t="s">
        <v>1658</v>
      </c>
      <c r="B1" s="47"/>
      <c r="C1" s="47"/>
      <c r="D1" s="47"/>
      <c r="E1" s="47"/>
      <c r="F1" s="47"/>
      <c r="G1" s="47"/>
    </row>
    <row r="2" s="30" customFormat="1" ht="14" customHeight="1" spans="1:7">
      <c r="A2" s="49"/>
      <c r="B2" s="33"/>
      <c r="E2" s="33"/>
      <c r="G2" s="33" t="s">
        <v>24</v>
      </c>
    </row>
    <row r="3" s="30" customFormat="1" ht="42" customHeight="1" spans="1:7">
      <c r="A3" s="50" t="s">
        <v>31</v>
      </c>
      <c r="B3" s="9" t="s">
        <v>26</v>
      </c>
      <c r="C3" s="9" t="s">
        <v>27</v>
      </c>
      <c r="D3" s="51" t="s">
        <v>1550</v>
      </c>
      <c r="E3" s="9" t="s">
        <v>378</v>
      </c>
      <c r="F3" s="10" t="s">
        <v>29</v>
      </c>
      <c r="G3" s="11" t="s">
        <v>30</v>
      </c>
    </row>
    <row r="4" s="38" customFormat="1" ht="27" customHeight="1" spans="1:7">
      <c r="A4" s="52" t="s">
        <v>1659</v>
      </c>
      <c r="B4" s="37">
        <v>12</v>
      </c>
      <c r="C4" s="37">
        <v>12</v>
      </c>
      <c r="D4" s="37">
        <v>20</v>
      </c>
      <c r="E4" s="37">
        <v>10</v>
      </c>
      <c r="F4" s="17">
        <f>IF(B4&lt;&gt;0,ROUND(100*(E4/B4-1),1),"")</f>
        <v>-16.7</v>
      </c>
      <c r="G4" s="17">
        <f>IF(C4&lt;&gt;0,ROUND(100*(E4/C4),1),"")</f>
        <v>83.3</v>
      </c>
    </row>
    <row r="5" s="38" customFormat="1" ht="27" customHeight="1" spans="1:7">
      <c r="A5" s="52" t="s">
        <v>1660</v>
      </c>
      <c r="B5" s="37">
        <v>12</v>
      </c>
      <c r="C5" s="37">
        <v>12</v>
      </c>
      <c r="D5" s="37">
        <v>20</v>
      </c>
      <c r="E5" s="37">
        <v>10</v>
      </c>
      <c r="F5" s="17">
        <v>-16.7</v>
      </c>
      <c r="G5" s="17">
        <v>83.3</v>
      </c>
    </row>
    <row r="6" s="38" customFormat="1" ht="27" customHeight="1" spans="1:7">
      <c r="A6" s="53" t="s">
        <v>1661</v>
      </c>
      <c r="B6" s="41"/>
      <c r="C6" s="37"/>
      <c r="D6" s="37"/>
      <c r="E6" s="37"/>
      <c r="F6" s="17" t="str">
        <f>IF(B6&lt;&gt;0,ROUND(100*(E6/B6-1),1),"")</f>
        <v/>
      </c>
      <c r="G6" s="17" t="str">
        <f>IF(C6&lt;&gt;0,ROUND(100*(E6/C6),1),"")</f>
        <v/>
      </c>
    </row>
    <row r="7" s="38" customFormat="1" ht="27" customHeight="1" spans="1:7">
      <c r="A7" s="53" t="s">
        <v>1662</v>
      </c>
      <c r="B7" s="41"/>
      <c r="C7" s="37"/>
      <c r="D7" s="37"/>
      <c r="E7" s="37"/>
      <c r="F7" s="17" t="str">
        <f>IF(B7&lt;&gt;0,ROUND(100*(E7/B7-1),1),"")</f>
        <v/>
      </c>
      <c r="G7" s="17" t="str">
        <f>IF(C7&lt;&gt;0,ROUND(100*(E7/C7),1),"")</f>
        <v/>
      </c>
    </row>
    <row r="8" s="38" customFormat="1" ht="27" customHeight="1" spans="1:7">
      <c r="A8" s="53" t="s">
        <v>1663</v>
      </c>
      <c r="B8" s="41"/>
      <c r="C8" s="37"/>
      <c r="D8" s="37"/>
      <c r="E8" s="37"/>
      <c r="F8" s="17"/>
      <c r="G8" s="17"/>
    </row>
    <row r="9" s="38" customFormat="1" ht="27" customHeight="1" spans="1:7">
      <c r="A9" s="53" t="s">
        <v>1664</v>
      </c>
      <c r="B9" s="41"/>
      <c r="C9" s="37"/>
      <c r="D9" s="37"/>
      <c r="E9" s="37"/>
      <c r="F9" s="17" t="str">
        <f>IF(B9&lt;&gt;0,ROUND(100*(E9/B9-1),1),"")</f>
        <v/>
      </c>
      <c r="G9" s="17" t="str">
        <f>IF(C9&lt;&gt;0,ROUND(100*(E9/C9),1),"")</f>
        <v/>
      </c>
    </row>
    <row r="10" s="39" customFormat="1" ht="27" customHeight="1" spans="1:8">
      <c r="A10" s="54" t="s">
        <v>1665</v>
      </c>
      <c r="B10" s="35">
        <f>SUM(B4)</f>
        <v>12</v>
      </c>
      <c r="C10" s="35">
        <f>SUM(C4)</f>
        <v>12</v>
      </c>
      <c r="D10" s="35">
        <f>SUM(D4)</f>
        <v>20</v>
      </c>
      <c r="E10" s="35">
        <f>SUM(E4)</f>
        <v>10</v>
      </c>
      <c r="F10" s="14">
        <f>IF(B10&lt;&gt;0,ROUND(100*(E10/B10-1),1),"")</f>
        <v>-16.7</v>
      </c>
      <c r="G10" s="14">
        <f>IF(C10&lt;&gt;0,ROUND(100*(E10/C10),1),"")</f>
        <v>83.3</v>
      </c>
      <c r="H10" s="44"/>
    </row>
    <row r="11" ht="27" customHeight="1" spans="1:7">
      <c r="A11" s="55" t="s">
        <v>83</v>
      </c>
      <c r="B11" s="35">
        <f>SUM(B12:B13)</f>
        <v>117</v>
      </c>
      <c r="C11" s="35">
        <f>SUM(C12:C13)</f>
        <v>29</v>
      </c>
      <c r="D11" s="35">
        <f>SUM(D12:D13)</f>
        <v>29</v>
      </c>
      <c r="E11" s="35">
        <f>SUM(E12:E13)</f>
        <v>30</v>
      </c>
      <c r="F11" s="14">
        <f t="shared" ref="F11:F16" si="0">IF(B11&lt;&gt;0,ROUND(100*(E11/B11-1),1),"")</f>
        <v>-74.4</v>
      </c>
      <c r="G11" s="14">
        <f t="shared" ref="G11:G16" si="1">IF(C11&lt;&gt;0,ROUND(100*(E11/C11),1),"")</f>
        <v>103.4</v>
      </c>
    </row>
    <row r="12" ht="27" customHeight="1" spans="1:7">
      <c r="A12" s="56" t="s">
        <v>345</v>
      </c>
      <c r="B12" s="37">
        <v>12</v>
      </c>
      <c r="C12" s="37">
        <v>5</v>
      </c>
      <c r="D12" s="37">
        <v>5</v>
      </c>
      <c r="E12" s="37">
        <v>5</v>
      </c>
      <c r="F12" s="17">
        <f t="shared" si="0"/>
        <v>-58.3</v>
      </c>
      <c r="G12" s="17">
        <f t="shared" si="1"/>
        <v>100</v>
      </c>
    </row>
    <row r="13" ht="27" customHeight="1" spans="1:7">
      <c r="A13" s="56" t="s">
        <v>1666</v>
      </c>
      <c r="B13" s="37">
        <v>105</v>
      </c>
      <c r="C13" s="37">
        <v>24</v>
      </c>
      <c r="D13" s="37">
        <v>24</v>
      </c>
      <c r="E13" s="37">
        <v>25</v>
      </c>
      <c r="F13" s="17">
        <f t="shared" si="0"/>
        <v>-76.2</v>
      </c>
      <c r="G13" s="17">
        <f t="shared" si="1"/>
        <v>104.2</v>
      </c>
    </row>
    <row r="14" ht="27" customHeight="1" spans="1:7">
      <c r="A14" s="56"/>
      <c r="B14" s="37"/>
      <c r="C14" s="37"/>
      <c r="D14" s="37"/>
      <c r="E14" s="37"/>
      <c r="F14" s="17"/>
      <c r="G14" s="17"/>
    </row>
    <row r="15" s="31" customFormat="1" ht="27" customHeight="1" spans="1:7">
      <c r="A15" s="54" t="s">
        <v>1640</v>
      </c>
      <c r="B15" s="35">
        <f>SUM(B10:B11)</f>
        <v>129</v>
      </c>
      <c r="C15" s="35">
        <f>SUM(C10:C11)</f>
        <v>41</v>
      </c>
      <c r="D15" s="35">
        <f>SUM(D10:D11)</f>
        <v>49</v>
      </c>
      <c r="E15" s="35">
        <f>SUM(E10:E11)</f>
        <v>40</v>
      </c>
      <c r="F15" s="14">
        <f t="shared" si="0"/>
        <v>-69</v>
      </c>
      <c r="G15" s="14">
        <f t="shared" si="1"/>
        <v>97.6</v>
      </c>
    </row>
    <row r="16" ht="27" customHeight="1" spans="1:7">
      <c r="A16" s="57" t="s">
        <v>1667</v>
      </c>
      <c r="B16" s="37">
        <f>B15-B13</f>
        <v>24</v>
      </c>
      <c r="C16" s="37">
        <f>C15-C13</f>
        <v>17</v>
      </c>
      <c r="D16" s="37">
        <f>D15-D13</f>
        <v>25</v>
      </c>
      <c r="E16" s="37">
        <f>E15-E13</f>
        <v>15</v>
      </c>
      <c r="F16" s="17">
        <f t="shared" si="0"/>
        <v>-37.5</v>
      </c>
      <c r="G16" s="17">
        <f t="shared" si="1"/>
        <v>88.2</v>
      </c>
    </row>
  </sheetData>
  <mergeCells count="1">
    <mergeCell ref="A1:G1"/>
  </mergeCells>
  <printOptions horizontalCentered="1"/>
  <pageMargins left="0.75" right="0.75" top="0.865972222222222" bottom="0.747916666666667" header="0.5" footer="0.5"/>
  <pageSetup paperSize="9" scale="83" firstPageNumber="40" fitToHeight="0" orientation="landscape" useFirstPageNumber="1" horizontalDpi="600" verticalDpi="600"/>
  <headerFooter>
    <evenFooter>&amp;L&amp;14—&amp;P—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18" sqref="A18"/>
    </sheetView>
  </sheetViews>
  <sheetFormatPr defaultColWidth="9.125" defaultRowHeight="14.25"/>
  <cols>
    <col min="1" max="1" width="42.25" style="31" customWidth="1"/>
    <col min="2" max="2" width="8.5" style="31" customWidth="1"/>
    <col min="3" max="3" width="9.75" style="31" customWidth="1"/>
    <col min="4" max="4" width="10.25" style="31" customWidth="1"/>
    <col min="5" max="5" width="8.5" style="31" customWidth="1"/>
    <col min="6" max="6" width="9.375" style="31" customWidth="1"/>
    <col min="7" max="8" width="7.75" style="31" customWidth="1"/>
    <col min="9" max="16377" width="9.125" style="31"/>
  </cols>
  <sheetData>
    <row r="1" s="29" customFormat="1" ht="28.5" spans="1:8">
      <c r="A1" s="47" t="s">
        <v>1668</v>
      </c>
      <c r="B1" s="47"/>
      <c r="C1" s="47"/>
      <c r="D1" s="47"/>
      <c r="E1" s="47"/>
      <c r="F1" s="47"/>
      <c r="G1" s="47"/>
      <c r="H1" s="47"/>
    </row>
    <row r="2" s="30" customFormat="1" ht="14" customHeight="1" spans="8:8">
      <c r="H2" s="33" t="s">
        <v>24</v>
      </c>
    </row>
    <row r="3" s="30" customFormat="1" ht="42" customHeight="1" spans="1:8">
      <c r="A3" s="9" t="s">
        <v>31</v>
      </c>
      <c r="B3" s="9" t="s">
        <v>26</v>
      </c>
      <c r="C3" s="9" t="s">
        <v>27</v>
      </c>
      <c r="D3" s="9" t="s">
        <v>1550</v>
      </c>
      <c r="E3" s="9" t="s">
        <v>378</v>
      </c>
      <c r="F3" s="10" t="s">
        <v>29</v>
      </c>
      <c r="G3" s="11" t="s">
        <v>30</v>
      </c>
      <c r="H3" s="48" t="s">
        <v>1551</v>
      </c>
    </row>
    <row r="4" s="38" customFormat="1" ht="27" customHeight="1" spans="1:8">
      <c r="A4" s="40" t="s">
        <v>1669</v>
      </c>
      <c r="B4" s="41">
        <f t="shared" ref="B4:E4" si="0">SUM(B5:B9)</f>
        <v>4</v>
      </c>
      <c r="C4" s="41">
        <f t="shared" si="0"/>
        <v>5</v>
      </c>
      <c r="D4" s="41">
        <f t="shared" si="0"/>
        <v>0</v>
      </c>
      <c r="E4" s="41">
        <f t="shared" si="0"/>
        <v>0</v>
      </c>
      <c r="F4" s="17">
        <f t="shared" ref="F4:F22" si="1">IF(B4&lt;&gt;0,ROUND(100*(E4/B4-1),1),"")</f>
        <v>-100</v>
      </c>
      <c r="G4" s="17">
        <f t="shared" ref="G4:G6" si="2">IF(C4&lt;&gt;0,ROUND(100*(E4/C4),1),"")</f>
        <v>0</v>
      </c>
      <c r="H4" s="17" t="str">
        <f t="shared" ref="H4:H6" si="3">IF(D4&lt;&gt;0,ROUND(100*(E4/D4),1),"")</f>
        <v/>
      </c>
    </row>
    <row r="5" s="38" customFormat="1" ht="27" customHeight="1" spans="1:8">
      <c r="A5" s="42" t="s">
        <v>1670</v>
      </c>
      <c r="B5" s="41"/>
      <c r="C5" s="37"/>
      <c r="D5" s="37"/>
      <c r="E5" s="37"/>
      <c r="F5" s="17" t="str">
        <f t="shared" si="1"/>
        <v/>
      </c>
      <c r="G5" s="17" t="str">
        <f t="shared" si="2"/>
        <v/>
      </c>
      <c r="H5" s="17" t="str">
        <f t="shared" si="3"/>
        <v/>
      </c>
    </row>
    <row r="6" s="38" customFormat="1" ht="27" customHeight="1" spans="1:8">
      <c r="A6" s="42" t="s">
        <v>1671</v>
      </c>
      <c r="B6" s="37">
        <v>4</v>
      </c>
      <c r="C6" s="37"/>
      <c r="D6" s="37"/>
      <c r="E6" s="37"/>
      <c r="F6" s="17">
        <f t="shared" si="1"/>
        <v>-100</v>
      </c>
      <c r="G6" s="17" t="str">
        <f t="shared" si="2"/>
        <v/>
      </c>
      <c r="H6" s="17" t="str">
        <f t="shared" si="3"/>
        <v/>
      </c>
    </row>
    <row r="7" s="38" customFormat="1" ht="27" customHeight="1" spans="1:8">
      <c r="A7" s="42" t="s">
        <v>1672</v>
      </c>
      <c r="B7" s="37"/>
      <c r="C7" s="37">
        <v>5</v>
      </c>
      <c r="D7" s="37">
        <v>0</v>
      </c>
      <c r="E7" s="37">
        <v>0</v>
      </c>
      <c r="F7" s="17" t="str">
        <f t="shared" si="1"/>
        <v/>
      </c>
      <c r="G7" s="17"/>
      <c r="H7" s="17"/>
    </row>
    <row r="8" s="38" customFormat="1" ht="27" customHeight="1" spans="1:8">
      <c r="A8" s="42" t="s">
        <v>1673</v>
      </c>
      <c r="B8" s="37"/>
      <c r="C8" s="37"/>
      <c r="D8" s="37"/>
      <c r="E8" s="37"/>
      <c r="F8" s="17" t="str">
        <f t="shared" si="1"/>
        <v/>
      </c>
      <c r="G8" s="17" t="str">
        <f t="shared" ref="G8:G21" si="4">IF(C8&lt;&gt;0,ROUND(100*(E8/C8),1),"")</f>
        <v/>
      </c>
      <c r="H8" s="17" t="str">
        <f t="shared" ref="H8:H12" si="5">IF(D8&lt;&gt;0,ROUND(100*(E8/D8),1),"")</f>
        <v/>
      </c>
    </row>
    <row r="9" s="38" customFormat="1" ht="27" customHeight="1" spans="1:8">
      <c r="A9" s="42" t="s">
        <v>1674</v>
      </c>
      <c r="B9" s="37"/>
      <c r="C9" s="37"/>
      <c r="D9" s="37"/>
      <c r="E9" s="37"/>
      <c r="F9" s="17" t="str">
        <f t="shared" si="1"/>
        <v/>
      </c>
      <c r="G9" s="17" t="str">
        <f t="shared" si="4"/>
        <v/>
      </c>
      <c r="H9" s="17" t="str">
        <f t="shared" si="5"/>
        <v/>
      </c>
    </row>
    <row r="10" s="39" customFormat="1" ht="27" customHeight="1" spans="1:9">
      <c r="A10" s="43" t="s">
        <v>1675</v>
      </c>
      <c r="B10" s="37"/>
      <c r="C10" s="37"/>
      <c r="D10" s="37"/>
      <c r="E10" s="37"/>
      <c r="F10" s="17" t="str">
        <f t="shared" si="1"/>
        <v/>
      </c>
      <c r="G10" s="17" t="str">
        <f t="shared" si="4"/>
        <v/>
      </c>
      <c r="H10" s="17" t="str">
        <f t="shared" si="5"/>
        <v/>
      </c>
      <c r="I10" s="44"/>
    </row>
    <row r="11" s="38" customFormat="1" ht="27" customHeight="1" spans="1:8">
      <c r="A11" s="42" t="s">
        <v>1676</v>
      </c>
      <c r="B11" s="37"/>
      <c r="C11" s="37"/>
      <c r="D11" s="37"/>
      <c r="E11" s="37"/>
      <c r="F11" s="17" t="str">
        <f t="shared" si="1"/>
        <v/>
      </c>
      <c r="G11" s="17" t="str">
        <f t="shared" si="4"/>
        <v/>
      </c>
      <c r="H11" s="17" t="str">
        <f t="shared" si="5"/>
        <v/>
      </c>
    </row>
    <row r="12" s="38" customFormat="1" ht="27" customHeight="1" spans="1:8">
      <c r="A12" s="43" t="s">
        <v>1677</v>
      </c>
      <c r="B12" s="37"/>
      <c r="C12" s="37">
        <f t="shared" ref="C12:E12" si="6">SUM(C13)</f>
        <v>12</v>
      </c>
      <c r="D12" s="37">
        <f t="shared" si="6"/>
        <v>0</v>
      </c>
      <c r="E12" s="37">
        <f t="shared" si="6"/>
        <v>0</v>
      </c>
      <c r="F12" s="17" t="str">
        <f t="shared" si="1"/>
        <v/>
      </c>
      <c r="G12" s="17">
        <f t="shared" si="4"/>
        <v>0</v>
      </c>
      <c r="H12" s="17" t="str">
        <f t="shared" si="5"/>
        <v/>
      </c>
    </row>
    <row r="13" s="38" customFormat="1" ht="27" customHeight="1" spans="1:8">
      <c r="A13" s="42" t="s">
        <v>1678</v>
      </c>
      <c r="B13" s="37"/>
      <c r="C13" s="37">
        <v>12</v>
      </c>
      <c r="D13" s="37">
        <v>0</v>
      </c>
      <c r="E13" s="37">
        <v>0</v>
      </c>
      <c r="F13" s="17" t="str">
        <f t="shared" si="1"/>
        <v/>
      </c>
      <c r="G13" s="17">
        <f t="shared" si="4"/>
        <v>0</v>
      </c>
      <c r="H13" s="17"/>
    </row>
    <row r="14" s="38" customFormat="1" ht="27" customHeight="1" spans="1:8">
      <c r="A14" s="43" t="s">
        <v>1679</v>
      </c>
      <c r="B14" s="37"/>
      <c r="C14" s="37"/>
      <c r="D14" s="37"/>
      <c r="E14" s="37"/>
      <c r="F14" s="17" t="str">
        <f t="shared" si="1"/>
        <v/>
      </c>
      <c r="G14" s="17" t="str">
        <f t="shared" si="4"/>
        <v/>
      </c>
      <c r="H14" s="17" t="str">
        <f>IF(D14&lt;&gt;0,ROUND(100*(E14/D14),1),"")</f>
        <v/>
      </c>
    </row>
    <row r="15" s="39" customFormat="1" ht="27" customHeight="1" spans="1:9">
      <c r="A15" s="45" t="s">
        <v>1680</v>
      </c>
      <c r="B15" s="35">
        <f t="shared" ref="B15:E15" si="7">SUM(B4,B10,B12,B14)</f>
        <v>4</v>
      </c>
      <c r="C15" s="35">
        <f t="shared" si="7"/>
        <v>17</v>
      </c>
      <c r="D15" s="35">
        <f t="shared" si="7"/>
        <v>0</v>
      </c>
      <c r="E15" s="35">
        <f t="shared" si="7"/>
        <v>0</v>
      </c>
      <c r="F15" s="14">
        <f t="shared" si="1"/>
        <v>-100</v>
      </c>
      <c r="G15" s="17">
        <f t="shared" si="4"/>
        <v>0</v>
      </c>
      <c r="H15" s="14" t="str">
        <f>IF(D15&lt;&gt;0,ROUND(100*(E15/D15),1),"")</f>
        <v/>
      </c>
      <c r="I15" s="44"/>
    </row>
    <row r="16" ht="27" customHeight="1" spans="1:8">
      <c r="A16" s="34" t="s">
        <v>84</v>
      </c>
      <c r="B16" s="35">
        <f>SUM(B17,B18,B20)</f>
        <v>125</v>
      </c>
      <c r="C16" s="35">
        <f>SUM(C17,C18,C20)</f>
        <v>24</v>
      </c>
      <c r="D16" s="35">
        <f>SUM(D17,D18,D20)</f>
        <v>49</v>
      </c>
      <c r="E16" s="35">
        <f>SUM(E17,E18,E20)</f>
        <v>40</v>
      </c>
      <c r="F16" s="14">
        <f t="shared" si="1"/>
        <v>-68</v>
      </c>
      <c r="G16" s="17">
        <f t="shared" si="4"/>
        <v>166.7</v>
      </c>
      <c r="H16" s="14">
        <f>IF(D16&lt;&gt;0,ROUND(100*(E16/D16),1),"")</f>
        <v>81.6</v>
      </c>
    </row>
    <row r="17" ht="27" customHeight="1" spans="1:8">
      <c r="A17" s="36" t="s">
        <v>367</v>
      </c>
      <c r="B17" s="37"/>
      <c r="C17" s="37"/>
      <c r="D17" s="37"/>
      <c r="E17" s="37"/>
      <c r="F17" s="17" t="str">
        <f t="shared" si="1"/>
        <v/>
      </c>
      <c r="G17" s="17" t="str">
        <f t="shared" si="4"/>
        <v/>
      </c>
      <c r="H17" s="17" t="str">
        <f>IF(D17&lt;&gt;0,ROUND(100*(E17/D17),1),"")</f>
        <v/>
      </c>
    </row>
    <row r="18" ht="27" customHeight="1" spans="1:8">
      <c r="A18" s="36" t="s">
        <v>1533</v>
      </c>
      <c r="B18" s="37">
        <v>100</v>
      </c>
      <c r="C18" s="37"/>
      <c r="D18" s="37"/>
      <c r="E18" s="37"/>
      <c r="F18" s="17">
        <f t="shared" si="1"/>
        <v>-100</v>
      </c>
      <c r="G18" s="17" t="str">
        <f t="shared" si="4"/>
        <v/>
      </c>
      <c r="H18" s="17" t="str">
        <f>IF(D18&lt;&gt;0,ROUND(100*(E18/D18),1),"")</f>
        <v/>
      </c>
    </row>
    <row r="19" ht="27" customHeight="1" spans="1:8">
      <c r="A19" s="36" t="s">
        <v>1681</v>
      </c>
      <c r="B19" s="37">
        <v>100</v>
      </c>
      <c r="C19" s="37"/>
      <c r="D19" s="37"/>
      <c r="E19" s="37"/>
      <c r="F19" s="17">
        <f t="shared" si="1"/>
        <v>-100</v>
      </c>
      <c r="G19" s="17"/>
      <c r="H19" s="17"/>
    </row>
    <row r="20" ht="27" customHeight="1" spans="1:8">
      <c r="A20" s="36" t="s">
        <v>375</v>
      </c>
      <c r="B20" s="37">
        <v>25</v>
      </c>
      <c r="C20" s="37">
        <v>24</v>
      </c>
      <c r="D20" s="37">
        <v>49</v>
      </c>
      <c r="E20" s="37">
        <v>40</v>
      </c>
      <c r="F20" s="17">
        <f t="shared" si="1"/>
        <v>60</v>
      </c>
      <c r="G20" s="17">
        <f>IF(C20&lt;&gt;0,ROUND(100*(E20/C20),1),"")</f>
        <v>166.7</v>
      </c>
      <c r="H20" s="17">
        <f>IF(D20&lt;&gt;0,ROUND(100*(E20/D20),1),"")</f>
        <v>81.6</v>
      </c>
    </row>
    <row r="21" s="31" customFormat="1" ht="27" customHeight="1" spans="1:8">
      <c r="A21" s="45" t="s">
        <v>1641</v>
      </c>
      <c r="B21" s="35">
        <f>SUM(B15:B16)</f>
        <v>129</v>
      </c>
      <c r="C21" s="35">
        <f>SUM(C15:C16)</f>
        <v>41</v>
      </c>
      <c r="D21" s="35">
        <f>SUM(D15:D16)</f>
        <v>49</v>
      </c>
      <c r="E21" s="35">
        <f>SUM(E15:E16)</f>
        <v>40</v>
      </c>
      <c r="F21" s="14">
        <f t="shared" si="1"/>
        <v>-69</v>
      </c>
      <c r="G21" s="17">
        <f>IF(C21&lt;&gt;0,ROUND(100*(E21/C21),1),"")</f>
        <v>97.6</v>
      </c>
      <c r="H21" s="14">
        <f>IF(D21&lt;&gt;0,ROUND(100*(E21/D21),1),"")</f>
        <v>81.6</v>
      </c>
    </row>
    <row r="22" ht="27" customHeight="1" spans="1:8">
      <c r="A22" s="46" t="s">
        <v>1682</v>
      </c>
      <c r="B22" s="37">
        <f t="shared" ref="B22:E22" si="8">B21-B20</f>
        <v>104</v>
      </c>
      <c r="C22" s="37">
        <f t="shared" si="8"/>
        <v>17</v>
      </c>
      <c r="D22" s="37">
        <f t="shared" si="8"/>
        <v>0</v>
      </c>
      <c r="E22" s="37">
        <f t="shared" si="8"/>
        <v>0</v>
      </c>
      <c r="F22" s="17">
        <f t="shared" si="1"/>
        <v>-100</v>
      </c>
      <c r="G22" s="17">
        <f>IF(C22&lt;&gt;0,ROUND(100*(E22/C22),1),"")</f>
        <v>0</v>
      </c>
      <c r="H22" s="14" t="str">
        <f>IF(D22&lt;&gt;0,ROUND(100*(E22/D22),1),"")</f>
        <v/>
      </c>
    </row>
  </sheetData>
  <mergeCells count="1">
    <mergeCell ref="A1:H1"/>
  </mergeCells>
  <printOptions horizontalCentered="1"/>
  <pageMargins left="0.75" right="0.75" top="0.865972222222222" bottom="0.747916666666667" header="0.5" footer="0.5"/>
  <pageSetup paperSize="9" scale="83" firstPageNumber="40" fitToHeight="0" orientation="landscape" useFirstPageNumber="1" horizontalDpi="600" verticalDpi="600"/>
  <headerFooter>
    <evenFooter>&amp;L&amp;14—&amp;P—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G29" sqref="G29"/>
    </sheetView>
  </sheetViews>
  <sheetFormatPr defaultColWidth="9.125" defaultRowHeight="14.25" outlineLevelCol="4"/>
  <cols>
    <col min="1" max="1" width="44.875" style="31" customWidth="1"/>
    <col min="2" max="2" width="18.5" style="31" customWidth="1"/>
    <col min="3" max="3" width="14.25" style="31" customWidth="1"/>
    <col min="4" max="4" width="15.375" style="31" customWidth="1"/>
    <col min="5" max="16373" width="9.125" style="31"/>
  </cols>
  <sheetData>
    <row r="1" s="29" customFormat="1" ht="27" spans="1:4">
      <c r="A1" s="32" t="s">
        <v>1683</v>
      </c>
      <c r="B1" s="32"/>
      <c r="C1" s="32"/>
      <c r="D1" s="32"/>
    </row>
    <row r="2" s="30" customFormat="1" ht="14" customHeight="1" spans="4:4">
      <c r="D2" s="33" t="s">
        <v>24</v>
      </c>
    </row>
    <row r="3" s="30" customFormat="1" ht="42" customHeight="1" spans="1:4">
      <c r="A3" s="9" t="s">
        <v>31</v>
      </c>
      <c r="B3" s="9" t="s">
        <v>377</v>
      </c>
      <c r="C3" s="9" t="s">
        <v>378</v>
      </c>
      <c r="D3" s="10" t="s">
        <v>29</v>
      </c>
    </row>
    <row r="4" s="38" customFormat="1" ht="27" customHeight="1" spans="1:4">
      <c r="A4" s="40" t="s">
        <v>1669</v>
      </c>
      <c r="B4" s="41">
        <f>SUM(B5:B9)</f>
        <v>4</v>
      </c>
      <c r="C4" s="41">
        <f>SUM(C5:C9)</f>
        <v>0</v>
      </c>
      <c r="D4" s="17">
        <f t="shared" ref="D4:D23" si="0">IF(B4&lt;&gt;0,ROUND(100*(C4/B4-1),1),"")</f>
        <v>-100</v>
      </c>
    </row>
    <row r="5" s="38" customFormat="1" ht="27" customHeight="1" spans="1:4">
      <c r="A5" s="42" t="s">
        <v>1670</v>
      </c>
      <c r="B5" s="41"/>
      <c r="C5" s="37"/>
      <c r="D5" s="17" t="str">
        <f t="shared" si="0"/>
        <v/>
      </c>
    </row>
    <row r="6" s="38" customFormat="1" ht="27" customHeight="1" spans="1:4">
      <c r="A6" s="42" t="s">
        <v>1671</v>
      </c>
      <c r="B6" s="37">
        <v>4</v>
      </c>
      <c r="C6" s="37"/>
      <c r="D6" s="17">
        <f t="shared" si="0"/>
        <v>-100</v>
      </c>
    </row>
    <row r="7" s="38" customFormat="1" ht="27" customHeight="1" spans="1:4">
      <c r="A7" s="42" t="s">
        <v>1672</v>
      </c>
      <c r="B7" s="37"/>
      <c r="C7" s="37">
        <v>0</v>
      </c>
      <c r="D7" s="17" t="str">
        <f t="shared" si="0"/>
        <v/>
      </c>
    </row>
    <row r="8" s="38" customFormat="1" ht="27" customHeight="1" spans="1:4">
      <c r="A8" s="42" t="s">
        <v>1673</v>
      </c>
      <c r="B8" s="37"/>
      <c r="C8" s="37"/>
      <c r="D8" s="17" t="str">
        <f t="shared" si="0"/>
        <v/>
      </c>
    </row>
    <row r="9" s="38" customFormat="1" ht="27" customHeight="1" spans="1:4">
      <c r="A9" s="42" t="s">
        <v>1674</v>
      </c>
      <c r="B9" s="37"/>
      <c r="C9" s="37"/>
      <c r="D9" s="17" t="str">
        <f t="shared" si="0"/>
        <v/>
      </c>
    </row>
    <row r="10" s="39" customFormat="1" ht="27" customHeight="1" spans="1:5">
      <c r="A10" s="43" t="s">
        <v>1675</v>
      </c>
      <c r="B10" s="37"/>
      <c r="C10" s="37"/>
      <c r="D10" s="17" t="str">
        <f t="shared" si="0"/>
        <v/>
      </c>
      <c r="E10" s="44"/>
    </row>
    <row r="11" s="38" customFormat="1" ht="27" customHeight="1" spans="1:4">
      <c r="A11" s="42" t="s">
        <v>1676</v>
      </c>
      <c r="B11" s="37"/>
      <c r="C11" s="37"/>
      <c r="D11" s="17" t="str">
        <f t="shared" si="0"/>
        <v/>
      </c>
    </row>
    <row r="12" s="38" customFormat="1" ht="27" customHeight="1" spans="1:4">
      <c r="A12" s="43" t="s">
        <v>1677</v>
      </c>
      <c r="B12" s="37"/>
      <c r="C12" s="37">
        <f>SUM(C13)</f>
        <v>0</v>
      </c>
      <c r="D12" s="17" t="str">
        <f t="shared" si="0"/>
        <v/>
      </c>
    </row>
    <row r="13" s="38" customFormat="1" ht="27" customHeight="1" spans="1:4">
      <c r="A13" s="42" t="s">
        <v>1678</v>
      </c>
      <c r="B13" s="37"/>
      <c r="C13" s="37">
        <v>0</v>
      </c>
      <c r="D13" s="17" t="str">
        <f t="shared" si="0"/>
        <v/>
      </c>
    </row>
    <row r="14" s="38" customFormat="1" ht="27" customHeight="1" spans="1:4">
      <c r="A14" s="43" t="s">
        <v>1679</v>
      </c>
      <c r="B14" s="37"/>
      <c r="C14" s="37"/>
      <c r="D14" s="17" t="str">
        <f t="shared" si="0"/>
        <v/>
      </c>
    </row>
    <row r="15" s="39" customFormat="1" ht="27" customHeight="1" spans="1:5">
      <c r="A15" s="45" t="s">
        <v>1680</v>
      </c>
      <c r="B15" s="35">
        <f>SUM(B4,B10,B12,B14)</f>
        <v>4</v>
      </c>
      <c r="C15" s="35">
        <f>SUM(C4,C10,C12,C14)</f>
        <v>0</v>
      </c>
      <c r="D15" s="14">
        <f t="shared" si="0"/>
        <v>-100</v>
      </c>
      <c r="E15" s="44"/>
    </row>
    <row r="16" ht="27" customHeight="1" spans="1:4">
      <c r="A16" s="34" t="s">
        <v>84</v>
      </c>
      <c r="B16" s="35">
        <f>SUM(B17,B18,B20)</f>
        <v>125</v>
      </c>
      <c r="C16" s="35">
        <f>SUM(C17,C18,C20)</f>
        <v>40</v>
      </c>
      <c r="D16" s="14">
        <f t="shared" si="0"/>
        <v>-68</v>
      </c>
    </row>
    <row r="17" ht="27" customHeight="1" spans="1:4">
      <c r="A17" s="36" t="s">
        <v>367</v>
      </c>
      <c r="B17" s="37"/>
      <c r="C17" s="37"/>
      <c r="D17" s="17" t="str">
        <f t="shared" si="0"/>
        <v/>
      </c>
    </row>
    <row r="18" ht="27" customHeight="1" spans="1:4">
      <c r="A18" s="36" t="s">
        <v>1533</v>
      </c>
      <c r="B18" s="37">
        <v>100</v>
      </c>
      <c r="C18" s="37"/>
      <c r="D18" s="17">
        <f t="shared" si="0"/>
        <v>-100</v>
      </c>
    </row>
    <row r="19" ht="27" customHeight="1" spans="1:4">
      <c r="A19" s="36" t="s">
        <v>1681</v>
      </c>
      <c r="B19" s="37">
        <v>100</v>
      </c>
      <c r="C19" s="37"/>
      <c r="D19" s="17">
        <f t="shared" si="0"/>
        <v>-100</v>
      </c>
    </row>
    <row r="20" ht="27" customHeight="1" spans="1:4">
      <c r="A20" s="36" t="s">
        <v>375</v>
      </c>
      <c r="B20" s="37">
        <v>25</v>
      </c>
      <c r="C20" s="37">
        <v>40</v>
      </c>
      <c r="D20" s="17">
        <f t="shared" si="0"/>
        <v>60</v>
      </c>
    </row>
    <row r="21" customFormat="1" ht="27" customHeight="1" spans="1:4">
      <c r="A21" s="36" t="s">
        <v>1684</v>
      </c>
      <c r="B21" s="37">
        <v>25</v>
      </c>
      <c r="C21" s="37">
        <v>40</v>
      </c>
      <c r="D21" s="17">
        <f t="shared" si="0"/>
        <v>60</v>
      </c>
    </row>
    <row r="22" s="31" customFormat="1" ht="27" customHeight="1" spans="1:4">
      <c r="A22" s="45" t="s">
        <v>1641</v>
      </c>
      <c r="B22" s="35">
        <f>SUM(B15:B16)</f>
        <v>129</v>
      </c>
      <c r="C22" s="35">
        <f>SUM(C15:C16)</f>
        <v>40</v>
      </c>
      <c r="D22" s="14">
        <f t="shared" si="0"/>
        <v>-69</v>
      </c>
    </row>
    <row r="23" ht="23" customHeight="1" spans="1:4">
      <c r="A23" s="46" t="s">
        <v>1682</v>
      </c>
      <c r="B23" s="37">
        <f>B22-B20</f>
        <v>104</v>
      </c>
      <c r="C23" s="37">
        <f>C22-C20</f>
        <v>0</v>
      </c>
      <c r="D23" s="17">
        <f t="shared" si="0"/>
        <v>-100</v>
      </c>
    </row>
  </sheetData>
  <mergeCells count="1">
    <mergeCell ref="A1:D1"/>
  </mergeCells>
  <printOptions horizontalCentered="1"/>
  <pageMargins left="0.75" right="0.75" top="0.865972222222222" bottom="0.747916666666667" header="0.5" footer="0.5"/>
  <pageSetup paperSize="9" scale="83" firstPageNumber="40" fitToHeight="0" orientation="landscape" useFirstPageNumber="1" horizontalDpi="600" verticalDpi="600"/>
  <headerFooter>
    <evenFooter>&amp;L&amp;14—&amp;P—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16" sqref="A16"/>
    </sheetView>
  </sheetViews>
  <sheetFormatPr defaultColWidth="9.125" defaultRowHeight="14.25" outlineLevelCol="3"/>
  <cols>
    <col min="1" max="1" width="44.875" style="31" customWidth="1"/>
    <col min="2" max="2" width="18.5" style="31" customWidth="1"/>
    <col min="3" max="3" width="14.25" style="31" customWidth="1"/>
    <col min="4" max="4" width="15.375" style="31" customWidth="1"/>
    <col min="5" max="16373" width="9.125" style="31"/>
  </cols>
  <sheetData>
    <row r="1" s="29" customFormat="1" ht="27" spans="1:4">
      <c r="A1" s="32" t="s">
        <v>1685</v>
      </c>
      <c r="B1" s="32"/>
      <c r="C1" s="32"/>
      <c r="D1" s="32"/>
    </row>
    <row r="2" s="30" customFormat="1" ht="14" customHeight="1" spans="4:4">
      <c r="D2" s="33" t="s">
        <v>24</v>
      </c>
    </row>
    <row r="3" s="30" customFormat="1" ht="42" customHeight="1" spans="1:4">
      <c r="A3" s="9" t="s">
        <v>31</v>
      </c>
      <c r="B3" s="9" t="s">
        <v>377</v>
      </c>
      <c r="C3" s="9" t="s">
        <v>378</v>
      </c>
      <c r="D3" s="10" t="s">
        <v>29</v>
      </c>
    </row>
    <row r="4" ht="27" customHeight="1" spans="1:4">
      <c r="A4" s="34" t="s">
        <v>84</v>
      </c>
      <c r="B4" s="35">
        <f>SUM(B5,B6,B8)</f>
        <v>125</v>
      </c>
      <c r="C4" s="35">
        <f>SUM(C5,C6,C8)</f>
        <v>40</v>
      </c>
      <c r="D4" s="14">
        <f t="shared" ref="D4:D11" si="0">IF(B4&lt;&gt;0,ROUND(100*(C4/B4-1),1),"")</f>
        <v>-68</v>
      </c>
    </row>
    <row r="5" ht="27" customHeight="1" spans="1:4">
      <c r="A5" s="36" t="s">
        <v>367</v>
      </c>
      <c r="B5" s="37"/>
      <c r="C5" s="37"/>
      <c r="D5" s="17" t="str">
        <f t="shared" si="0"/>
        <v/>
      </c>
    </row>
    <row r="6" ht="27" customHeight="1" spans="1:4">
      <c r="A6" s="36" t="s">
        <v>1533</v>
      </c>
      <c r="B6" s="37">
        <v>100</v>
      </c>
      <c r="C6" s="37"/>
      <c r="D6" s="17">
        <f t="shared" si="0"/>
        <v>-100</v>
      </c>
    </row>
    <row r="7" ht="27" customHeight="1" spans="1:4">
      <c r="A7" s="36" t="s">
        <v>1681</v>
      </c>
      <c r="B7" s="37">
        <v>100</v>
      </c>
      <c r="C7" s="37"/>
      <c r="D7" s="17">
        <f t="shared" si="0"/>
        <v>-100</v>
      </c>
    </row>
    <row r="8" ht="27" customHeight="1" spans="1:4">
      <c r="A8" s="36" t="s">
        <v>375</v>
      </c>
      <c r="B8" s="37">
        <v>25</v>
      </c>
      <c r="C8" s="37">
        <v>40</v>
      </c>
      <c r="D8" s="17">
        <f t="shared" si="0"/>
        <v>60</v>
      </c>
    </row>
    <row r="9" customFormat="1" ht="27" customHeight="1" spans="1:4">
      <c r="A9" s="36" t="s">
        <v>1684</v>
      </c>
      <c r="B9" s="37">
        <v>25</v>
      </c>
      <c r="C9" s="37">
        <v>40</v>
      </c>
      <c r="D9" s="17">
        <f t="shared" si="0"/>
        <v>60</v>
      </c>
    </row>
    <row r="10" ht="28" customHeight="1" spans="1:1">
      <c r="A10" s="31" t="s">
        <v>1686</v>
      </c>
    </row>
  </sheetData>
  <mergeCells count="1">
    <mergeCell ref="A1:D1"/>
  </mergeCells>
  <printOptions horizontalCentered="1"/>
  <pageMargins left="0.75" right="0.75" top="0.865972222222222" bottom="0.747916666666667" header="0.5" footer="0.5"/>
  <pageSetup paperSize="9" scale="83" firstPageNumber="40" fitToHeight="0" orientation="landscape" useFirstPageNumber="1" horizontalDpi="600" verticalDpi="600"/>
  <headerFooter>
    <evenFooter>&amp;L&amp;14—&amp;P—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zoomScaleSheetLayoutView="85" workbookViewId="0">
      <pane xSplit="1" ySplit="3" topLeftCell="B4" activePane="bottomRight" state="frozen"/>
      <selection/>
      <selection pane="topRight"/>
      <selection pane="bottomLeft"/>
      <selection pane="bottomRight" activeCell="E9" sqref="E9"/>
    </sheetView>
  </sheetViews>
  <sheetFormatPr defaultColWidth="9.625" defaultRowHeight="14.25" outlineLevelCol="5"/>
  <cols>
    <col min="1" max="1" width="48.5083333333333" style="1" customWidth="1"/>
    <col min="2" max="4" width="15.125" style="4" customWidth="1"/>
    <col min="5" max="6" width="15.125" style="1" customWidth="1"/>
    <col min="7" max="7" width="10.125" style="1"/>
    <col min="8" max="16384" width="9.625" style="1"/>
  </cols>
  <sheetData>
    <row r="1" s="1" customFormat="1" ht="28.5" spans="1:6">
      <c r="A1" s="5" t="s">
        <v>1687</v>
      </c>
      <c r="B1" s="5"/>
      <c r="C1" s="5"/>
      <c r="D1" s="5"/>
      <c r="E1" s="5"/>
      <c r="F1" s="5"/>
    </row>
    <row r="2" s="2" customFormat="1" ht="21" customHeight="1" spans="2:6">
      <c r="B2" s="6"/>
      <c r="C2" s="6"/>
      <c r="D2" s="7"/>
      <c r="E2" s="6"/>
      <c r="F2" s="7" t="s">
        <v>24</v>
      </c>
    </row>
    <row r="3" s="2" customFormat="1" ht="26.25" customHeight="1" spans="1:6">
      <c r="A3" s="8" t="s">
        <v>1688</v>
      </c>
      <c r="B3" s="9" t="s">
        <v>26</v>
      </c>
      <c r="C3" s="9" t="s">
        <v>27</v>
      </c>
      <c r="D3" s="9" t="s">
        <v>28</v>
      </c>
      <c r="E3" s="10" t="s">
        <v>29</v>
      </c>
      <c r="F3" s="11" t="s">
        <v>30</v>
      </c>
    </row>
    <row r="4" s="23" customFormat="1" ht="25" customHeight="1" spans="1:6">
      <c r="A4" s="12" t="s">
        <v>1689</v>
      </c>
      <c r="B4" s="13">
        <f>SUM(B5:B9)</f>
        <v>26625</v>
      </c>
      <c r="C4" s="13">
        <f>SUM(C5:C9)</f>
        <v>28629</v>
      </c>
      <c r="D4" s="13">
        <f>SUM(D5:D9)</f>
        <v>26800</v>
      </c>
      <c r="E4" s="14">
        <f t="shared" ref="E4:E31" si="0">IF(B4&lt;&gt;0,ROUND(100*(D4/B4-1),1),"")</f>
        <v>0.7</v>
      </c>
      <c r="F4" s="14">
        <f>IF(C4&lt;&gt;0,ROUND(100*(D4/C4),1),"")</f>
        <v>93.6</v>
      </c>
    </row>
    <row r="5" s="24" customFormat="1" ht="25" customHeight="1" spans="1:6">
      <c r="A5" s="25" t="s">
        <v>1690</v>
      </c>
      <c r="B5" s="26">
        <v>16605</v>
      </c>
      <c r="C5" s="26">
        <v>16155</v>
      </c>
      <c r="D5" s="26">
        <v>15249</v>
      </c>
      <c r="E5" s="17">
        <f t="shared" si="0"/>
        <v>-8.2</v>
      </c>
      <c r="F5" s="17">
        <f>IF(C5&lt;&gt;0,ROUND(100*(D5/C5),1),"")</f>
        <v>94.4</v>
      </c>
    </row>
    <row r="6" s="24" customFormat="1" ht="25" customHeight="1" spans="1:6">
      <c r="A6" s="27" t="s">
        <v>1691</v>
      </c>
      <c r="B6" s="26">
        <v>9717</v>
      </c>
      <c r="C6" s="26">
        <v>12289</v>
      </c>
      <c r="D6" s="26">
        <v>11458</v>
      </c>
      <c r="E6" s="17">
        <f t="shared" si="0"/>
        <v>17.9</v>
      </c>
      <c r="F6" s="17">
        <f>IF(C6&lt;&gt;0,ROUND(100*(D6/C6),1),"")</f>
        <v>93.2</v>
      </c>
    </row>
    <row r="7" s="24" customFormat="1" ht="25" customHeight="1" spans="1:6">
      <c r="A7" s="27" t="s">
        <v>1692</v>
      </c>
      <c r="B7" s="26">
        <v>63</v>
      </c>
      <c r="C7" s="26">
        <v>65</v>
      </c>
      <c r="D7" s="26">
        <v>27</v>
      </c>
      <c r="E7" s="17">
        <f t="shared" si="0"/>
        <v>-57.1</v>
      </c>
      <c r="F7" s="17">
        <f>IF(C7&lt;&gt;0,ROUND(100*(D7/C7),1),"")</f>
        <v>41.5</v>
      </c>
    </row>
    <row r="8" s="24" customFormat="1" ht="25" customHeight="1" spans="1:6">
      <c r="A8" s="27" t="s">
        <v>1693</v>
      </c>
      <c r="B8" s="26">
        <v>238</v>
      </c>
      <c r="C8" s="26">
        <v>120</v>
      </c>
      <c r="D8" s="26">
        <v>66</v>
      </c>
      <c r="E8" s="17">
        <f t="shared" si="0"/>
        <v>-72.3</v>
      </c>
      <c r="F8" s="17">
        <f>IF(C8&lt;&gt;0,ROUND(100*(D8/C8),1),"")</f>
        <v>55</v>
      </c>
    </row>
    <row r="9" s="24" customFormat="1" ht="25" customHeight="1" spans="1:6">
      <c r="A9" s="27" t="s">
        <v>1694</v>
      </c>
      <c r="B9" s="26">
        <v>2</v>
      </c>
      <c r="C9" s="28"/>
      <c r="D9" s="19"/>
      <c r="E9" s="17">
        <f t="shared" si="0"/>
        <v>-100</v>
      </c>
      <c r="F9" s="17" t="str">
        <f>IF(C9&lt;&gt;0,ROUND(100*(D9/C9),1),"")</f>
        <v/>
      </c>
    </row>
    <row r="10" s="23" customFormat="1" ht="25" customHeight="1" spans="1:6">
      <c r="A10" s="12" t="s">
        <v>1695</v>
      </c>
      <c r="B10" s="13">
        <f>SUM(B11:B16)</f>
        <v>12376</v>
      </c>
      <c r="C10" s="13">
        <f>SUM(C11:C16)</f>
        <v>13291</v>
      </c>
      <c r="D10" s="13">
        <f>SUM(D11:D16)</f>
        <v>13325</v>
      </c>
      <c r="E10" s="14">
        <f t="shared" si="0"/>
        <v>7.7</v>
      </c>
      <c r="F10" s="14">
        <f>IF(C10&lt;&gt;0,ROUND(100*(D10/C10),1),"")</f>
        <v>100.3</v>
      </c>
    </row>
    <row r="11" s="24" customFormat="1" ht="25" customHeight="1" spans="1:6">
      <c r="A11" s="25" t="s">
        <v>1690</v>
      </c>
      <c r="B11" s="26">
        <v>3563</v>
      </c>
      <c r="C11" s="26">
        <v>3019</v>
      </c>
      <c r="D11" s="26">
        <v>5281</v>
      </c>
      <c r="E11" s="17">
        <f t="shared" si="0"/>
        <v>48.2</v>
      </c>
      <c r="F11" s="17">
        <f>IF(C11&lt;&gt;0,ROUND(100*(D11/C11),1),"")</f>
        <v>174.9</v>
      </c>
    </row>
    <row r="12" s="24" customFormat="1" ht="25" customHeight="1" spans="1:6">
      <c r="A12" s="27" t="s">
        <v>1691</v>
      </c>
      <c r="B12" s="26">
        <v>7958</v>
      </c>
      <c r="C12" s="26">
        <v>9105</v>
      </c>
      <c r="D12" s="26">
        <v>7864</v>
      </c>
      <c r="E12" s="17">
        <f t="shared" si="0"/>
        <v>-1.2</v>
      </c>
      <c r="F12" s="17">
        <f>IF(C12&lt;&gt;0,ROUND(100*(D12/C12),1),"")</f>
        <v>86.4</v>
      </c>
    </row>
    <row r="13" s="24" customFormat="1" ht="25" customHeight="1" spans="1:6">
      <c r="A13" s="27" t="s">
        <v>1692</v>
      </c>
      <c r="B13" s="26">
        <v>151</v>
      </c>
      <c r="C13" s="26">
        <v>48</v>
      </c>
      <c r="D13" s="26">
        <v>106</v>
      </c>
      <c r="E13" s="17">
        <f t="shared" si="0"/>
        <v>-29.8</v>
      </c>
      <c r="F13" s="17">
        <f>IF(C13&lt;&gt;0,ROUND(100*(D13/C13),1),"")</f>
        <v>220.8</v>
      </c>
    </row>
    <row r="14" s="24" customFormat="1" ht="25" customHeight="1" spans="1:6">
      <c r="A14" s="27" t="s">
        <v>1696</v>
      </c>
      <c r="B14" s="26">
        <v>639</v>
      </c>
      <c r="C14" s="26">
        <v>1116</v>
      </c>
      <c r="D14" s="26">
        <v>58</v>
      </c>
      <c r="E14" s="17">
        <f t="shared" si="0"/>
        <v>-90.9</v>
      </c>
      <c r="F14" s="17">
        <f>IF(C14&lt;&gt;0,ROUND(100*(D14/C14),1),"")</f>
        <v>5.2</v>
      </c>
    </row>
    <row r="15" s="24" customFormat="1" ht="25" customHeight="1" spans="1:6">
      <c r="A15" s="27" t="s">
        <v>1693</v>
      </c>
      <c r="B15" s="26">
        <v>6</v>
      </c>
      <c r="C15" s="26">
        <v>3</v>
      </c>
      <c r="D15" s="26">
        <v>4</v>
      </c>
      <c r="E15" s="17">
        <f t="shared" si="0"/>
        <v>-33.3</v>
      </c>
      <c r="F15" s="17">
        <f>IF(C15&lt;&gt;0,ROUND(100*(D15/C15),1),"")</f>
        <v>133.3</v>
      </c>
    </row>
    <row r="16" s="24" customFormat="1" ht="25" customHeight="1" spans="1:6">
      <c r="A16" s="27" t="s">
        <v>1694</v>
      </c>
      <c r="B16" s="26">
        <v>59</v>
      </c>
      <c r="C16" s="19"/>
      <c r="D16" s="26">
        <v>12</v>
      </c>
      <c r="E16" s="17">
        <f t="shared" si="0"/>
        <v>-79.7</v>
      </c>
      <c r="F16" s="17" t="str">
        <f t="shared" ref="F16:F21" si="1">IF(C16&lt;&gt;0,ROUND(100*(D16/C16),1),"")</f>
        <v/>
      </c>
    </row>
    <row r="17" s="1" customFormat="1" ht="25" customHeight="1" spans="1:6">
      <c r="A17" s="12" t="s">
        <v>1697</v>
      </c>
      <c r="B17" s="13">
        <v>39001</v>
      </c>
      <c r="C17" s="13">
        <v>41920</v>
      </c>
      <c r="D17" s="13">
        <v>40125</v>
      </c>
      <c r="E17" s="14">
        <f>IF(B17&lt;&gt;0,ROUND(100*(D17/B17-1),1),"")</f>
        <v>2.9</v>
      </c>
      <c r="F17" s="14">
        <f t="shared" si="1"/>
        <v>95.7</v>
      </c>
    </row>
    <row r="18" ht="25" customHeight="1" spans="1:6">
      <c r="A18" s="12" t="s">
        <v>361</v>
      </c>
      <c r="B18" s="13">
        <v>21973</v>
      </c>
      <c r="C18" s="13">
        <v>25543</v>
      </c>
      <c r="D18" s="13">
        <v>25172</v>
      </c>
      <c r="E18" s="14">
        <f>IF(B18&lt;&gt;0,ROUND(100*(D18/B18-1),1),"")</f>
        <v>14.6</v>
      </c>
      <c r="F18" s="14">
        <f t="shared" si="1"/>
        <v>98.5</v>
      </c>
    </row>
    <row r="19" ht="25" customHeight="1" spans="1:6">
      <c r="A19" s="27" t="s">
        <v>1698</v>
      </c>
      <c r="B19" s="26">
        <v>18736</v>
      </c>
      <c r="C19" s="26">
        <v>22306</v>
      </c>
      <c r="D19" s="26">
        <v>22932</v>
      </c>
      <c r="E19" s="17">
        <f>IF(B19&lt;&gt;0,ROUND(100*(D19/B19-1),1),"")</f>
        <v>22.4</v>
      </c>
      <c r="F19" s="17">
        <f t="shared" si="1"/>
        <v>102.8</v>
      </c>
    </row>
    <row r="20" ht="25" customHeight="1" spans="1:6">
      <c r="A20" s="27" t="s">
        <v>1699</v>
      </c>
      <c r="B20" s="26">
        <v>3237</v>
      </c>
      <c r="C20" s="26">
        <v>3237</v>
      </c>
      <c r="D20" s="26">
        <v>2240</v>
      </c>
      <c r="E20" s="17">
        <f>IF(B20&lt;&gt;0,ROUND(100*(D20/B20-1),1),"")</f>
        <v>-30.8</v>
      </c>
      <c r="F20" s="17">
        <f t="shared" si="1"/>
        <v>69.2</v>
      </c>
    </row>
    <row r="21" ht="25" customHeight="1" spans="1:6">
      <c r="A21" s="22" t="s">
        <v>1640</v>
      </c>
      <c r="B21" s="13">
        <f>B17+B18</f>
        <v>60974</v>
      </c>
      <c r="C21" s="13">
        <f>C17+C18</f>
        <v>67463</v>
      </c>
      <c r="D21" s="13">
        <f>D17+D18</f>
        <v>65297</v>
      </c>
      <c r="E21" s="14">
        <f>IF(B21&lt;&gt;0,ROUND(100*(D21/B21-1),1),"")</f>
        <v>7.1</v>
      </c>
      <c r="F21" s="14">
        <f t="shared" si="1"/>
        <v>96.8</v>
      </c>
    </row>
  </sheetData>
  <autoFilter ref="A3:G20">
    <extLst/>
  </autoFilter>
  <mergeCells count="1">
    <mergeCell ref="A1:F1"/>
  </mergeCells>
  <printOptions horizontalCentered="1"/>
  <pageMargins left="0.75" right="0.63" top="0.87" bottom="0.75" header="0.5" footer="0.5"/>
  <pageSetup paperSize="9" firstPageNumber="44" fitToHeight="0" orientation="landscape" useFirstPageNumber="1" horizontalDpi="600" verticalDpi="600"/>
  <headerFooter>
    <evenFooter>&amp;L&amp;14—&amp;P—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zoomScaleSheetLayoutView="85" workbookViewId="0">
      <pane xSplit="1" ySplit="3" topLeftCell="B4" activePane="bottomRight" state="frozen"/>
      <selection/>
      <selection pane="topRight"/>
      <selection pane="bottomLeft"/>
      <selection pane="bottomRight" activeCell="F26" sqref="F26"/>
    </sheetView>
  </sheetViews>
  <sheetFormatPr defaultColWidth="9.625" defaultRowHeight="14.25" outlineLevelCol="5"/>
  <cols>
    <col min="1" max="1" width="48.5083333333333" style="1" customWidth="1"/>
    <col min="2" max="4" width="15.125" style="4" customWidth="1"/>
    <col min="5" max="6" width="15.125" style="1" customWidth="1"/>
    <col min="7" max="7" width="10.125" style="1"/>
    <col min="8" max="16384" width="9.625" style="1"/>
  </cols>
  <sheetData>
    <row r="1" s="1" customFormat="1" ht="28.5" spans="1:6">
      <c r="A1" s="5" t="s">
        <v>1700</v>
      </c>
      <c r="B1" s="5"/>
      <c r="C1" s="5"/>
      <c r="D1" s="5"/>
      <c r="E1" s="5"/>
      <c r="F1" s="5"/>
    </row>
    <row r="2" s="2" customFormat="1" ht="21" customHeight="1" spans="2:6">
      <c r="B2" s="6"/>
      <c r="C2" s="6"/>
      <c r="D2" s="7"/>
      <c r="E2" s="6"/>
      <c r="F2" s="7" t="s">
        <v>24</v>
      </c>
    </row>
    <row r="3" s="2" customFormat="1" ht="26.25" customHeight="1" spans="1:6">
      <c r="A3" s="8" t="s">
        <v>1688</v>
      </c>
      <c r="B3" s="9" t="s">
        <v>26</v>
      </c>
      <c r="C3" s="9" t="s">
        <v>27</v>
      </c>
      <c r="D3" s="9" t="s">
        <v>28</v>
      </c>
      <c r="E3" s="10" t="s">
        <v>29</v>
      </c>
      <c r="F3" s="11" t="s">
        <v>30</v>
      </c>
    </row>
    <row r="4" s="3" customFormat="1" ht="25" customHeight="1" spans="1:6">
      <c r="A4" s="12" t="s">
        <v>1701</v>
      </c>
      <c r="B4" s="13">
        <f>SUM(B5:B7)</f>
        <v>27622</v>
      </c>
      <c r="C4" s="13">
        <f>SUM(C5:C7)</f>
        <v>28629</v>
      </c>
      <c r="D4" s="13">
        <f>SUM(D5:D7)</f>
        <v>28053</v>
      </c>
      <c r="E4" s="14">
        <f t="shared" ref="E4:E17" si="0">IF(B4&lt;&gt;0,ROUND(100*(D4/B4-1),1),"")</f>
        <v>1.6</v>
      </c>
      <c r="F4" s="14">
        <f t="shared" ref="F4:F17" si="1">IF(C4&lt;&gt;0,ROUND(100*(D4/C4),1),"")</f>
        <v>98</v>
      </c>
    </row>
    <row r="5" s="1" customFormat="1" ht="25" customHeight="1" spans="1:6">
      <c r="A5" s="15" t="s">
        <v>1702</v>
      </c>
      <c r="B5" s="16">
        <v>27600</v>
      </c>
      <c r="C5" s="16">
        <v>28614</v>
      </c>
      <c r="D5" s="16">
        <v>28048</v>
      </c>
      <c r="E5" s="17">
        <f t="shared" si="0"/>
        <v>1.6</v>
      </c>
      <c r="F5" s="17">
        <f t="shared" si="1"/>
        <v>98</v>
      </c>
    </row>
    <row r="6" s="1" customFormat="1" ht="25" customHeight="1" spans="1:6">
      <c r="A6" s="15" t="s">
        <v>1703</v>
      </c>
      <c r="B6" s="16">
        <v>22</v>
      </c>
      <c r="C6" s="16">
        <v>15</v>
      </c>
      <c r="D6" s="16">
        <v>5</v>
      </c>
      <c r="E6" s="17">
        <f t="shared" si="0"/>
        <v>-77.3</v>
      </c>
      <c r="F6" s="17">
        <f t="shared" si="1"/>
        <v>33.3</v>
      </c>
    </row>
    <row r="7" s="1" customFormat="1" ht="25" customHeight="1" spans="1:6">
      <c r="A7" s="18" t="s">
        <v>1530</v>
      </c>
      <c r="B7" s="19"/>
      <c r="C7" s="19"/>
      <c r="D7" s="19"/>
      <c r="E7" s="17" t="str">
        <f t="shared" si="0"/>
        <v/>
      </c>
      <c r="F7" s="17" t="str">
        <f t="shared" si="1"/>
        <v/>
      </c>
    </row>
    <row r="8" s="3" customFormat="1" ht="25" customHeight="1" spans="1:6">
      <c r="A8" s="12" t="s">
        <v>1704</v>
      </c>
      <c r="B8" s="13">
        <f>SUM(B9:B11)</f>
        <v>8180</v>
      </c>
      <c r="C8" s="13">
        <f>SUM(C9:C11)</f>
        <v>9111</v>
      </c>
      <c r="D8" s="13">
        <f>SUM(D9:D11)</f>
        <v>8472</v>
      </c>
      <c r="E8" s="14">
        <f t="shared" si="0"/>
        <v>3.6</v>
      </c>
      <c r="F8" s="14">
        <f t="shared" si="1"/>
        <v>93</v>
      </c>
    </row>
    <row r="9" s="1" customFormat="1" ht="25" customHeight="1" spans="1:6">
      <c r="A9" s="15" t="s">
        <v>1705</v>
      </c>
      <c r="B9" s="16">
        <v>8147</v>
      </c>
      <c r="C9" s="19">
        <v>9109</v>
      </c>
      <c r="D9" s="19">
        <v>8468</v>
      </c>
      <c r="E9" s="17">
        <f t="shared" si="0"/>
        <v>3.9</v>
      </c>
      <c r="F9" s="17">
        <f t="shared" si="1"/>
        <v>93</v>
      </c>
    </row>
    <row r="10" s="1" customFormat="1" ht="25" customHeight="1" spans="1:6">
      <c r="A10" s="15" t="s">
        <v>1703</v>
      </c>
      <c r="B10" s="16">
        <v>3</v>
      </c>
      <c r="C10" s="16">
        <v>2</v>
      </c>
      <c r="D10" s="19">
        <v>4</v>
      </c>
      <c r="E10" s="17">
        <f t="shared" si="0"/>
        <v>33.3</v>
      </c>
      <c r="F10" s="17">
        <f t="shared" si="1"/>
        <v>200</v>
      </c>
    </row>
    <row r="11" s="1" customFormat="1" ht="25" customHeight="1" spans="1:6">
      <c r="A11" s="18" t="s">
        <v>1530</v>
      </c>
      <c r="B11" s="16">
        <v>30</v>
      </c>
      <c r="C11" s="19"/>
      <c r="D11" s="19"/>
      <c r="E11" s="17">
        <f t="shared" si="0"/>
        <v>-100</v>
      </c>
      <c r="F11" s="17" t="str">
        <f t="shared" si="1"/>
        <v/>
      </c>
    </row>
    <row r="12" s="1" customFormat="1" ht="25" customHeight="1" spans="1:6">
      <c r="A12" s="12" t="s">
        <v>1706</v>
      </c>
      <c r="B12" s="13">
        <f>SUM(B4,B8)</f>
        <v>35802</v>
      </c>
      <c r="C12" s="13">
        <f>SUM(C4,C8)</f>
        <v>37740</v>
      </c>
      <c r="D12" s="13">
        <f>SUM(D4,D8)</f>
        <v>36525</v>
      </c>
      <c r="E12" s="14">
        <f t="shared" si="0"/>
        <v>2</v>
      </c>
      <c r="F12" s="14">
        <f t="shared" si="1"/>
        <v>96.8</v>
      </c>
    </row>
    <row r="13" s="1" customFormat="1" ht="25" customHeight="1" spans="1:6">
      <c r="A13" s="12" t="s">
        <v>1707</v>
      </c>
      <c r="B13" s="13">
        <f>B14+B15</f>
        <v>25172</v>
      </c>
      <c r="C13" s="13">
        <f>C14+C15</f>
        <v>29723</v>
      </c>
      <c r="D13" s="13">
        <f>D14+D15</f>
        <v>28772</v>
      </c>
      <c r="E13" s="14">
        <f t="shared" si="0"/>
        <v>14.3</v>
      </c>
      <c r="F13" s="14">
        <f t="shared" si="1"/>
        <v>96.8</v>
      </c>
    </row>
    <row r="14" s="1" customFormat="1" ht="25" customHeight="1" spans="1:6">
      <c r="A14" s="20" t="s">
        <v>1708</v>
      </c>
      <c r="B14" s="21">
        <v>2240</v>
      </c>
      <c r="C14" s="21">
        <v>3237</v>
      </c>
      <c r="D14" s="21">
        <v>987</v>
      </c>
      <c r="E14" s="17">
        <f t="shared" si="0"/>
        <v>-55.9</v>
      </c>
      <c r="F14" s="17">
        <f t="shared" si="1"/>
        <v>30.5</v>
      </c>
    </row>
    <row r="15" s="1" customFormat="1" ht="25" customHeight="1" spans="1:6">
      <c r="A15" s="20" t="s">
        <v>1709</v>
      </c>
      <c r="B15" s="21">
        <v>22932</v>
      </c>
      <c r="C15" s="21">
        <v>26486</v>
      </c>
      <c r="D15" s="21">
        <v>27785</v>
      </c>
      <c r="E15" s="17">
        <f t="shared" si="0"/>
        <v>21.2</v>
      </c>
      <c r="F15" s="17">
        <f t="shared" si="1"/>
        <v>104.9</v>
      </c>
    </row>
    <row r="16" ht="25" customHeight="1" spans="1:6">
      <c r="A16" s="22" t="s">
        <v>1641</v>
      </c>
      <c r="B16" s="13">
        <f>B12+B13</f>
        <v>60974</v>
      </c>
      <c r="C16" s="13">
        <f>C12+C13</f>
        <v>67463</v>
      </c>
      <c r="D16" s="13">
        <f>D12+D13</f>
        <v>65297</v>
      </c>
      <c r="E16" s="14">
        <f>IF(B16&lt;&gt;0,ROUND(100*(D16/B16-1),1),"")</f>
        <v>7.1</v>
      </c>
      <c r="F16" s="14">
        <f>IF(C16&lt;&gt;0,ROUND(100*(D16/C16),1),"")</f>
        <v>96.8</v>
      </c>
    </row>
  </sheetData>
  <autoFilter ref="A3:G15">
    <extLst/>
  </autoFilter>
  <mergeCells count="1">
    <mergeCell ref="A1:F1"/>
  </mergeCells>
  <printOptions horizontalCentered="1"/>
  <pageMargins left="0.75" right="0.63" top="0.87" bottom="0.75" header="0.5" footer="0.5"/>
  <pageSetup paperSize="9" firstPageNumber="44" fitToHeight="0" orientation="landscape" useFirstPageNumber="1" horizontalDpi="600" verticalDpi="600"/>
  <headerFooter>
    <evenFooter>&amp;L&amp;14—&amp;P—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9"/>
  <sheetViews>
    <sheetView showZeros="0" topLeftCell="B1" workbookViewId="0">
      <selection activeCell="F7" sqref="F7"/>
    </sheetView>
  </sheetViews>
  <sheetFormatPr defaultColWidth="9" defaultRowHeight="13.5" outlineLevelCol="5"/>
  <cols>
    <col min="1" max="1" width="8.875" hidden="1" customWidth="1"/>
    <col min="2" max="2" width="42.25" customWidth="1"/>
    <col min="3" max="3" width="13.5" style="201" customWidth="1"/>
    <col min="4" max="5" width="12.625" style="201" customWidth="1"/>
    <col min="6" max="6" width="12" customWidth="1"/>
    <col min="7" max="254" width="9" customWidth="1"/>
  </cols>
  <sheetData>
    <row r="1" ht="25.5" spans="1:6">
      <c r="A1" s="202"/>
      <c r="B1" s="203" t="s">
        <v>223</v>
      </c>
      <c r="C1" s="203"/>
      <c r="D1" s="203"/>
      <c r="E1" s="203"/>
      <c r="F1" s="203"/>
    </row>
    <row r="2" spans="1:6">
      <c r="A2" s="127"/>
      <c r="B2" s="204"/>
      <c r="C2" s="204"/>
      <c r="D2" s="204"/>
      <c r="E2" s="204"/>
      <c r="F2" s="130" t="s">
        <v>24</v>
      </c>
    </row>
    <row r="3" s="200" customFormat="1" ht="29" customHeight="1" spans="1:6">
      <c r="A3" s="136" t="s">
        <v>224</v>
      </c>
      <c r="B3" s="136" t="s">
        <v>225</v>
      </c>
      <c r="C3" s="9" t="s">
        <v>26</v>
      </c>
      <c r="D3" s="9" t="s">
        <v>28</v>
      </c>
      <c r="E3" s="9" t="s">
        <v>226</v>
      </c>
      <c r="F3" s="10" t="s">
        <v>29</v>
      </c>
    </row>
    <row r="4" ht="17.1" customHeight="1" spans="1:6">
      <c r="A4" s="165"/>
      <c r="B4" s="71" t="s">
        <v>81</v>
      </c>
      <c r="C4" s="140">
        <f>SUM(C5,C21)</f>
        <v>85799</v>
      </c>
      <c r="D4" s="140">
        <v>54896</v>
      </c>
      <c r="E4" s="140">
        <f>D4-C4</f>
        <v>-30903</v>
      </c>
      <c r="F4" s="14">
        <f t="shared" ref="F4:F29" si="0">IF(C4&lt;&gt;0,ROUND(100*(D4/C4-1),1),"")</f>
        <v>-36</v>
      </c>
    </row>
    <row r="5" ht="17.1" customHeight="1" spans="1:6">
      <c r="A5" s="165">
        <v>101</v>
      </c>
      <c r="B5" s="164" t="s">
        <v>32</v>
      </c>
      <c r="C5" s="140">
        <f>SUM(C6:C20)</f>
        <v>24481</v>
      </c>
      <c r="D5" s="140">
        <v>28771</v>
      </c>
      <c r="E5" s="140">
        <f t="shared" ref="E5:E36" si="1">D5-C5</f>
        <v>4290</v>
      </c>
      <c r="F5" s="17">
        <f t="shared" si="0"/>
        <v>17.5</v>
      </c>
    </row>
    <row r="6" ht="17.1" customHeight="1" spans="1:6">
      <c r="A6" s="165">
        <v>10101</v>
      </c>
      <c r="B6" s="165" t="s">
        <v>227</v>
      </c>
      <c r="C6" s="143">
        <v>10552</v>
      </c>
      <c r="D6" s="143">
        <v>11912</v>
      </c>
      <c r="E6" s="143">
        <f t="shared" si="1"/>
        <v>1360</v>
      </c>
      <c r="F6" s="17">
        <f t="shared" si="0"/>
        <v>12.9</v>
      </c>
    </row>
    <row r="7" ht="17.1" customHeight="1" spans="1:6">
      <c r="A7" s="165">
        <v>10104</v>
      </c>
      <c r="B7" s="165" t="s">
        <v>228</v>
      </c>
      <c r="C7" s="143">
        <v>3414</v>
      </c>
      <c r="D7" s="143">
        <v>4123</v>
      </c>
      <c r="E7" s="143">
        <f t="shared" si="1"/>
        <v>709</v>
      </c>
      <c r="F7" s="17">
        <f t="shared" si="0"/>
        <v>20.8</v>
      </c>
    </row>
    <row r="8" ht="17.1" customHeight="1" spans="1:6">
      <c r="A8" s="165">
        <v>10106</v>
      </c>
      <c r="B8" s="165" t="s">
        <v>229</v>
      </c>
      <c r="C8" s="143">
        <v>671</v>
      </c>
      <c r="D8" s="143">
        <v>629</v>
      </c>
      <c r="E8" s="143">
        <f t="shared" si="1"/>
        <v>-42</v>
      </c>
      <c r="F8" s="17">
        <f t="shared" si="0"/>
        <v>-6.3</v>
      </c>
    </row>
    <row r="9" ht="17.1" customHeight="1" spans="1:6">
      <c r="A9" s="165">
        <v>10107</v>
      </c>
      <c r="B9" s="165" t="s">
        <v>230</v>
      </c>
      <c r="C9" s="143">
        <v>916</v>
      </c>
      <c r="D9" s="143">
        <v>414</v>
      </c>
      <c r="E9" s="143">
        <f t="shared" si="1"/>
        <v>-502</v>
      </c>
      <c r="F9" s="17">
        <f t="shared" si="0"/>
        <v>-54.8</v>
      </c>
    </row>
    <row r="10" ht="17.1" customHeight="1" spans="1:6">
      <c r="A10" s="165">
        <v>10109</v>
      </c>
      <c r="B10" s="165" t="s">
        <v>231</v>
      </c>
      <c r="C10" s="143">
        <v>1598</v>
      </c>
      <c r="D10" s="143">
        <v>1652</v>
      </c>
      <c r="E10" s="143">
        <f t="shared" si="1"/>
        <v>54</v>
      </c>
      <c r="F10" s="17">
        <f t="shared" si="0"/>
        <v>3.4</v>
      </c>
    </row>
    <row r="11" ht="17.1" customHeight="1" spans="1:6">
      <c r="A11" s="165">
        <v>10110</v>
      </c>
      <c r="B11" s="165" t="s">
        <v>232</v>
      </c>
      <c r="C11" s="143">
        <v>1126</v>
      </c>
      <c r="D11" s="143">
        <v>1430</v>
      </c>
      <c r="E11" s="143">
        <f t="shared" si="1"/>
        <v>304</v>
      </c>
      <c r="F11" s="17">
        <f t="shared" si="0"/>
        <v>27</v>
      </c>
    </row>
    <row r="12" ht="17.1" customHeight="1" spans="1:6">
      <c r="A12" s="165">
        <v>10111</v>
      </c>
      <c r="B12" s="165" t="s">
        <v>233</v>
      </c>
      <c r="C12" s="143">
        <v>816</v>
      </c>
      <c r="D12" s="143">
        <v>797</v>
      </c>
      <c r="E12" s="143">
        <f t="shared" si="1"/>
        <v>-19</v>
      </c>
      <c r="F12" s="17">
        <f t="shared" si="0"/>
        <v>-2.3</v>
      </c>
    </row>
    <row r="13" ht="17.1" customHeight="1" spans="1:6">
      <c r="A13" s="165">
        <v>10112</v>
      </c>
      <c r="B13" s="165" t="s">
        <v>234</v>
      </c>
      <c r="C13" s="143">
        <v>1249</v>
      </c>
      <c r="D13" s="143">
        <v>1149</v>
      </c>
      <c r="E13" s="143">
        <f t="shared" si="1"/>
        <v>-100</v>
      </c>
      <c r="F13" s="17">
        <f t="shared" si="0"/>
        <v>-8</v>
      </c>
    </row>
    <row r="14" ht="17.1" customHeight="1" spans="1:6">
      <c r="A14" s="165">
        <v>10113</v>
      </c>
      <c r="B14" s="165" t="s">
        <v>235</v>
      </c>
      <c r="C14" s="143">
        <v>1031</v>
      </c>
      <c r="D14" s="143">
        <v>1489</v>
      </c>
      <c r="E14" s="143">
        <f t="shared" si="1"/>
        <v>458</v>
      </c>
      <c r="F14" s="17">
        <f t="shared" si="0"/>
        <v>44.4</v>
      </c>
    </row>
    <row r="15" ht="17.1" customHeight="1" spans="1:6">
      <c r="A15" s="165">
        <v>10114</v>
      </c>
      <c r="B15" s="165" t="s">
        <v>236</v>
      </c>
      <c r="C15" s="143">
        <v>687</v>
      </c>
      <c r="D15" s="143">
        <v>1568</v>
      </c>
      <c r="E15" s="143">
        <f t="shared" si="1"/>
        <v>881</v>
      </c>
      <c r="F15" s="17">
        <f t="shared" si="0"/>
        <v>128.2</v>
      </c>
    </row>
    <row r="16" ht="17.1" customHeight="1" spans="1:6">
      <c r="A16" s="165">
        <v>10118</v>
      </c>
      <c r="B16" s="165" t="s">
        <v>237</v>
      </c>
      <c r="C16" s="143">
        <v>47</v>
      </c>
      <c r="D16" s="143">
        <v>1628</v>
      </c>
      <c r="E16" s="143">
        <f t="shared" si="1"/>
        <v>1581</v>
      </c>
      <c r="F16" s="17">
        <f t="shared" si="0"/>
        <v>3363.8</v>
      </c>
    </row>
    <row r="17" ht="17.1" customHeight="1" spans="1:6">
      <c r="A17" s="165">
        <v>10119</v>
      </c>
      <c r="B17" s="165" t="s">
        <v>238</v>
      </c>
      <c r="C17" s="143">
        <v>2174</v>
      </c>
      <c r="D17" s="143">
        <v>1780</v>
      </c>
      <c r="E17" s="143">
        <f t="shared" si="1"/>
        <v>-394</v>
      </c>
      <c r="F17" s="17">
        <f t="shared" si="0"/>
        <v>-18.1</v>
      </c>
    </row>
    <row r="18" ht="17.1" customHeight="1" spans="1:6">
      <c r="A18" s="165">
        <v>10120</v>
      </c>
      <c r="B18" s="165" t="s">
        <v>239</v>
      </c>
      <c r="C18" s="145"/>
      <c r="D18" s="143"/>
      <c r="E18" s="143">
        <f t="shared" si="1"/>
        <v>0</v>
      </c>
      <c r="F18" s="17" t="str">
        <f t="shared" si="0"/>
        <v/>
      </c>
    </row>
    <row r="19" ht="17.1" customHeight="1" spans="1:6">
      <c r="A19" s="165">
        <v>10121</v>
      </c>
      <c r="B19" s="165" t="s">
        <v>240</v>
      </c>
      <c r="C19" s="143">
        <v>200</v>
      </c>
      <c r="D19" s="143">
        <v>183</v>
      </c>
      <c r="E19" s="143">
        <f t="shared" si="1"/>
        <v>-17</v>
      </c>
      <c r="F19" s="17">
        <f t="shared" si="0"/>
        <v>-8.5</v>
      </c>
    </row>
    <row r="20" ht="17.1" customHeight="1" spans="1:6">
      <c r="A20" s="165">
        <v>10199</v>
      </c>
      <c r="B20" s="165" t="s">
        <v>241</v>
      </c>
      <c r="C20" s="145"/>
      <c r="D20" s="143">
        <v>17</v>
      </c>
      <c r="E20" s="143">
        <f t="shared" si="1"/>
        <v>17</v>
      </c>
      <c r="F20" s="17" t="str">
        <f t="shared" si="0"/>
        <v/>
      </c>
    </row>
    <row r="21" ht="17.1" customHeight="1" spans="1:6">
      <c r="A21" s="165">
        <v>103</v>
      </c>
      <c r="B21" s="164" t="s">
        <v>62</v>
      </c>
      <c r="C21" s="140">
        <f>SUM(C22,C31,C80,C105,C110,C117,C118,C119)</f>
        <v>61318</v>
      </c>
      <c r="D21" s="140">
        <v>26125</v>
      </c>
      <c r="E21" s="140">
        <f t="shared" si="1"/>
        <v>-35193</v>
      </c>
      <c r="F21" s="17">
        <f t="shared" si="0"/>
        <v>-57.4</v>
      </c>
    </row>
    <row r="22" ht="17.1" customHeight="1" spans="1:6">
      <c r="A22" s="165">
        <v>10302</v>
      </c>
      <c r="B22" s="164" t="s">
        <v>242</v>
      </c>
      <c r="C22" s="140">
        <v>2422</v>
      </c>
      <c r="D22" s="140">
        <v>2651</v>
      </c>
      <c r="E22" s="140">
        <f t="shared" si="1"/>
        <v>229</v>
      </c>
      <c r="F22" s="17">
        <f t="shared" si="0"/>
        <v>9.5</v>
      </c>
    </row>
    <row r="23" ht="17.1" customHeight="1" spans="1:6">
      <c r="A23" s="165">
        <v>1030203</v>
      </c>
      <c r="B23" s="165" t="s">
        <v>243</v>
      </c>
      <c r="C23" s="143">
        <v>1049</v>
      </c>
      <c r="D23" s="143">
        <v>1054</v>
      </c>
      <c r="E23" s="143">
        <f t="shared" si="1"/>
        <v>5</v>
      </c>
      <c r="F23" s="17">
        <f t="shared" si="0"/>
        <v>0.5</v>
      </c>
    </row>
    <row r="24" ht="17.1" customHeight="1" spans="1:6">
      <c r="A24" s="165">
        <v>1030216</v>
      </c>
      <c r="B24" s="165" t="s">
        <v>244</v>
      </c>
      <c r="C24" s="143">
        <v>712</v>
      </c>
      <c r="D24" s="143">
        <v>703</v>
      </c>
      <c r="E24" s="143">
        <f t="shared" si="1"/>
        <v>-9</v>
      </c>
      <c r="F24" s="17">
        <f t="shared" si="0"/>
        <v>-1.3</v>
      </c>
    </row>
    <row r="25" ht="17.1" customHeight="1" spans="1:6">
      <c r="A25" s="165">
        <v>1030218</v>
      </c>
      <c r="B25" s="165" t="s">
        <v>245</v>
      </c>
      <c r="C25" s="143">
        <v>416</v>
      </c>
      <c r="D25" s="143">
        <v>637</v>
      </c>
      <c r="E25" s="143">
        <f t="shared" si="1"/>
        <v>221</v>
      </c>
      <c r="F25" s="17">
        <f t="shared" si="0"/>
        <v>53.1</v>
      </c>
    </row>
    <row r="26" ht="17.1" customHeight="1" spans="1:6">
      <c r="A26" s="165">
        <v>1030219</v>
      </c>
      <c r="B26" s="165" t="s">
        <v>246</v>
      </c>
      <c r="C26" s="143"/>
      <c r="D26" s="143"/>
      <c r="E26" s="143">
        <f t="shared" si="1"/>
        <v>0</v>
      </c>
      <c r="F26" s="17" t="str">
        <f t="shared" si="0"/>
        <v/>
      </c>
    </row>
    <row r="27" ht="17.1" customHeight="1" spans="1:6">
      <c r="A27" s="165">
        <v>1030220</v>
      </c>
      <c r="B27" s="165" t="s">
        <v>247</v>
      </c>
      <c r="C27" s="143"/>
      <c r="D27" s="143"/>
      <c r="E27" s="143">
        <f t="shared" si="1"/>
        <v>0</v>
      </c>
      <c r="F27" s="17" t="str">
        <f t="shared" si="0"/>
        <v/>
      </c>
    </row>
    <row r="28" ht="17.1" customHeight="1" spans="1:6">
      <c r="A28" s="165">
        <v>1030222</v>
      </c>
      <c r="B28" s="165" t="s">
        <v>248</v>
      </c>
      <c r="C28" s="143">
        <v>4</v>
      </c>
      <c r="D28" s="143">
        <v>48</v>
      </c>
      <c r="E28" s="143">
        <f t="shared" si="1"/>
        <v>44</v>
      </c>
      <c r="F28" s="17">
        <f t="shared" si="0"/>
        <v>1100</v>
      </c>
    </row>
    <row r="29" ht="17.1" customHeight="1" spans="1:6">
      <c r="A29" s="165">
        <v>1030223</v>
      </c>
      <c r="B29" s="165" t="s">
        <v>249</v>
      </c>
      <c r="C29" s="143">
        <v>233</v>
      </c>
      <c r="D29" s="143">
        <v>205</v>
      </c>
      <c r="E29" s="143">
        <f t="shared" si="1"/>
        <v>-28</v>
      </c>
      <c r="F29" s="17">
        <f t="shared" si="0"/>
        <v>-12</v>
      </c>
    </row>
    <row r="30" ht="17.1" customHeight="1" spans="1:6">
      <c r="A30" s="165">
        <v>1030299</v>
      </c>
      <c r="B30" s="165" t="s">
        <v>250</v>
      </c>
      <c r="C30" s="143">
        <v>8</v>
      </c>
      <c r="D30" s="143">
        <v>4</v>
      </c>
      <c r="E30" s="143">
        <f t="shared" si="1"/>
        <v>-4</v>
      </c>
      <c r="F30" s="17">
        <f t="shared" ref="F30:F61" si="2">IF(C30&lt;&gt;0,ROUND(100*(D30/C30-1),1),"")</f>
        <v>-50</v>
      </c>
    </row>
    <row r="31" ht="17.1" customHeight="1" spans="1:6">
      <c r="A31" s="165">
        <v>10304</v>
      </c>
      <c r="B31" s="164" t="s">
        <v>251</v>
      </c>
      <c r="C31" s="140">
        <v>2408</v>
      </c>
      <c r="D31" s="140">
        <v>2503</v>
      </c>
      <c r="E31" s="140">
        <f t="shared" si="1"/>
        <v>95</v>
      </c>
      <c r="F31" s="17">
        <f t="shared" si="2"/>
        <v>3.9</v>
      </c>
    </row>
    <row r="32" ht="17.1" customHeight="1" spans="1:6">
      <c r="A32" s="165">
        <v>1030401</v>
      </c>
      <c r="B32" s="165" t="s">
        <v>252</v>
      </c>
      <c r="C32" s="143">
        <v>200</v>
      </c>
      <c r="D32" s="143">
        <v>164</v>
      </c>
      <c r="E32" s="143">
        <f t="shared" si="1"/>
        <v>-36</v>
      </c>
      <c r="F32" s="17">
        <f t="shared" si="2"/>
        <v>-18</v>
      </c>
    </row>
    <row r="33" ht="17.1" customHeight="1" spans="1:6">
      <c r="A33" s="165">
        <v>1030402</v>
      </c>
      <c r="B33" s="165" t="s">
        <v>253</v>
      </c>
      <c r="C33" s="143"/>
      <c r="D33" s="145"/>
      <c r="E33" s="145">
        <f t="shared" si="1"/>
        <v>0</v>
      </c>
      <c r="F33" s="17" t="str">
        <f t="shared" si="2"/>
        <v/>
      </c>
    </row>
    <row r="34" ht="17.1" customHeight="1" spans="1:6">
      <c r="A34" s="165">
        <v>1030403</v>
      </c>
      <c r="B34" s="165" t="s">
        <v>254</v>
      </c>
      <c r="C34" s="143"/>
      <c r="D34" s="145"/>
      <c r="E34" s="145">
        <f t="shared" si="1"/>
        <v>0</v>
      </c>
      <c r="F34" s="17" t="str">
        <f t="shared" si="2"/>
        <v/>
      </c>
    </row>
    <row r="35" ht="17.1" customHeight="1" spans="1:6">
      <c r="A35" s="165">
        <v>1030404</v>
      </c>
      <c r="B35" s="165" t="s">
        <v>255</v>
      </c>
      <c r="C35" s="143"/>
      <c r="D35" s="145"/>
      <c r="E35" s="145">
        <f t="shared" si="1"/>
        <v>0</v>
      </c>
      <c r="F35" s="17" t="str">
        <f t="shared" si="2"/>
        <v/>
      </c>
    </row>
    <row r="36" ht="17.1" customHeight="1" spans="1:6">
      <c r="A36" s="165">
        <v>1030406</v>
      </c>
      <c r="B36" s="165" t="s">
        <v>256</v>
      </c>
      <c r="C36" s="143"/>
      <c r="D36" s="145"/>
      <c r="E36" s="145">
        <f t="shared" si="1"/>
        <v>0</v>
      </c>
      <c r="F36" s="17" t="str">
        <f t="shared" si="2"/>
        <v/>
      </c>
    </row>
    <row r="37" ht="17.1" customHeight="1" spans="1:6">
      <c r="A37" s="165">
        <v>1030407</v>
      </c>
      <c r="B37" s="165" t="s">
        <v>257</v>
      </c>
      <c r="C37" s="143">
        <v>19</v>
      </c>
      <c r="D37" s="143">
        <v>24</v>
      </c>
      <c r="E37" s="143">
        <f t="shared" ref="E37:E68" si="3">D37-C37</f>
        <v>5</v>
      </c>
      <c r="F37" s="17">
        <f t="shared" si="2"/>
        <v>26.3</v>
      </c>
    </row>
    <row r="38" ht="17.1" customHeight="1" spans="1:6">
      <c r="A38" s="165">
        <v>1030408</v>
      </c>
      <c r="B38" s="165" t="s">
        <v>258</v>
      </c>
      <c r="C38" s="143"/>
      <c r="D38" s="145"/>
      <c r="E38" s="145">
        <f t="shared" si="3"/>
        <v>0</v>
      </c>
      <c r="F38" s="17" t="str">
        <f t="shared" si="2"/>
        <v/>
      </c>
    </row>
    <row r="39" ht="17.1" customHeight="1" spans="1:6">
      <c r="A39" s="165">
        <v>1030409</v>
      </c>
      <c r="B39" s="165" t="s">
        <v>259</v>
      </c>
      <c r="C39" s="143"/>
      <c r="D39" s="145"/>
      <c r="E39" s="145">
        <f t="shared" si="3"/>
        <v>0</v>
      </c>
      <c r="F39" s="17" t="str">
        <f t="shared" si="2"/>
        <v/>
      </c>
    </row>
    <row r="40" ht="17.1" customHeight="1" spans="1:6">
      <c r="A40" s="165">
        <v>1030410</v>
      </c>
      <c r="B40" s="165" t="s">
        <v>260</v>
      </c>
      <c r="C40" s="143"/>
      <c r="D40" s="145"/>
      <c r="E40" s="145">
        <f t="shared" si="3"/>
        <v>0</v>
      </c>
      <c r="F40" s="17" t="str">
        <f t="shared" si="2"/>
        <v/>
      </c>
    </row>
    <row r="41" ht="17.1" customHeight="1" spans="1:6">
      <c r="A41" s="165">
        <v>1030413</v>
      </c>
      <c r="B41" s="165" t="s">
        <v>261</v>
      </c>
      <c r="C41" s="143"/>
      <c r="D41" s="145"/>
      <c r="E41" s="145">
        <f t="shared" si="3"/>
        <v>0</v>
      </c>
      <c r="F41" s="17" t="str">
        <f t="shared" si="2"/>
        <v/>
      </c>
    </row>
    <row r="42" ht="17.1" customHeight="1" spans="1:6">
      <c r="A42" s="185">
        <v>1030414</v>
      </c>
      <c r="B42" s="165" t="s">
        <v>262</v>
      </c>
      <c r="C42" s="143"/>
      <c r="D42" s="145"/>
      <c r="E42" s="145">
        <f t="shared" si="3"/>
        <v>0</v>
      </c>
      <c r="F42" s="17" t="str">
        <f t="shared" si="2"/>
        <v/>
      </c>
    </row>
    <row r="43" ht="17.1" customHeight="1" spans="1:6">
      <c r="A43" s="165">
        <v>1030415</v>
      </c>
      <c r="B43" s="165" t="s">
        <v>263</v>
      </c>
      <c r="C43" s="143"/>
      <c r="D43" s="145"/>
      <c r="E43" s="145">
        <f t="shared" si="3"/>
        <v>0</v>
      </c>
      <c r="F43" s="17" t="str">
        <f t="shared" si="2"/>
        <v/>
      </c>
    </row>
    <row r="44" ht="17.1" customHeight="1" spans="1:6">
      <c r="A44" s="165">
        <v>1030416</v>
      </c>
      <c r="B44" s="165" t="s">
        <v>264</v>
      </c>
      <c r="C44" s="143"/>
      <c r="D44" s="145"/>
      <c r="E44" s="145">
        <f t="shared" si="3"/>
        <v>0</v>
      </c>
      <c r="F44" s="17" t="str">
        <f t="shared" si="2"/>
        <v/>
      </c>
    </row>
    <row r="45" ht="17.1" customHeight="1" spans="1:6">
      <c r="A45" s="165">
        <v>1030417</v>
      </c>
      <c r="B45" s="165" t="s">
        <v>265</v>
      </c>
      <c r="C45" s="143"/>
      <c r="D45" s="145"/>
      <c r="E45" s="145">
        <f t="shared" si="3"/>
        <v>0</v>
      </c>
      <c r="F45" s="17" t="str">
        <f t="shared" si="2"/>
        <v/>
      </c>
    </row>
    <row r="46" ht="17.1" customHeight="1" spans="1:6">
      <c r="A46" s="165">
        <v>1030418</v>
      </c>
      <c r="B46" s="165" t="s">
        <v>266</v>
      </c>
      <c r="C46" s="143"/>
      <c r="D46" s="145"/>
      <c r="E46" s="145">
        <f t="shared" si="3"/>
        <v>0</v>
      </c>
      <c r="F46" s="17" t="str">
        <f t="shared" si="2"/>
        <v/>
      </c>
    </row>
    <row r="47" ht="17.1" customHeight="1" spans="1:6">
      <c r="A47" s="165">
        <v>1030419</v>
      </c>
      <c r="B47" s="165" t="s">
        <v>267</v>
      </c>
      <c r="C47" s="143"/>
      <c r="D47" s="145"/>
      <c r="E47" s="145">
        <f t="shared" si="3"/>
        <v>0</v>
      </c>
      <c r="F47" s="17" t="str">
        <f t="shared" si="2"/>
        <v/>
      </c>
    </row>
    <row r="48" ht="17.1" customHeight="1" spans="1:6">
      <c r="A48" s="165">
        <v>1030420</v>
      </c>
      <c r="B48" s="165" t="s">
        <v>268</v>
      </c>
      <c r="C48" s="143"/>
      <c r="D48" s="145"/>
      <c r="E48" s="145">
        <f t="shared" si="3"/>
        <v>0</v>
      </c>
      <c r="F48" s="17" t="str">
        <f t="shared" si="2"/>
        <v/>
      </c>
    </row>
    <row r="49" ht="17.1" customHeight="1" spans="1:6">
      <c r="A49" s="165">
        <v>1030422</v>
      </c>
      <c r="B49" s="165" t="s">
        <v>269</v>
      </c>
      <c r="C49" s="143"/>
      <c r="D49" s="145"/>
      <c r="E49" s="145">
        <f t="shared" si="3"/>
        <v>0</v>
      </c>
      <c r="F49" s="17" t="str">
        <f t="shared" si="2"/>
        <v/>
      </c>
    </row>
    <row r="50" ht="17.1" customHeight="1" spans="1:6">
      <c r="A50" s="165">
        <v>1030424</v>
      </c>
      <c r="B50" s="165" t="s">
        <v>270</v>
      </c>
      <c r="C50" s="143">
        <v>230</v>
      </c>
      <c r="D50" s="143">
        <v>162</v>
      </c>
      <c r="E50" s="143">
        <f t="shared" si="3"/>
        <v>-68</v>
      </c>
      <c r="F50" s="17">
        <f t="shared" si="2"/>
        <v>-29.6</v>
      </c>
    </row>
    <row r="51" ht="17.1" customHeight="1" spans="1:6">
      <c r="A51" s="165">
        <v>1030425</v>
      </c>
      <c r="B51" s="165" t="s">
        <v>271</v>
      </c>
      <c r="C51" s="143"/>
      <c r="D51" s="145"/>
      <c r="E51" s="145">
        <f t="shared" si="3"/>
        <v>0</v>
      </c>
      <c r="F51" s="17" t="str">
        <f t="shared" si="2"/>
        <v/>
      </c>
    </row>
    <row r="52" ht="17.1" customHeight="1" spans="1:6">
      <c r="A52" s="165">
        <v>1030426</v>
      </c>
      <c r="B52" s="165" t="s">
        <v>272</v>
      </c>
      <c r="C52" s="143"/>
      <c r="D52" s="145"/>
      <c r="E52" s="145">
        <f t="shared" si="3"/>
        <v>0</v>
      </c>
      <c r="F52" s="17" t="str">
        <f t="shared" si="2"/>
        <v/>
      </c>
    </row>
    <row r="53" ht="17.1" customHeight="1" spans="1:6">
      <c r="A53" s="165">
        <v>1030427</v>
      </c>
      <c r="B53" s="165" t="s">
        <v>273</v>
      </c>
      <c r="C53" s="143">
        <v>1293</v>
      </c>
      <c r="D53" s="143">
        <v>1504</v>
      </c>
      <c r="E53" s="143">
        <f t="shared" si="3"/>
        <v>211</v>
      </c>
      <c r="F53" s="17">
        <f t="shared" si="2"/>
        <v>16.3</v>
      </c>
    </row>
    <row r="54" ht="17.1" customHeight="1" spans="1:6">
      <c r="A54" s="165">
        <v>1030429</v>
      </c>
      <c r="B54" s="165" t="s">
        <v>274</v>
      </c>
      <c r="C54" s="143"/>
      <c r="D54" s="143"/>
      <c r="E54" s="143">
        <f t="shared" si="3"/>
        <v>0</v>
      </c>
      <c r="F54" s="17" t="str">
        <f t="shared" si="2"/>
        <v/>
      </c>
    </row>
    <row r="55" ht="17.1" customHeight="1" spans="1:6">
      <c r="A55" s="165">
        <v>1030430</v>
      </c>
      <c r="B55" s="165" t="s">
        <v>275</v>
      </c>
      <c r="C55" s="143"/>
      <c r="D55" s="145"/>
      <c r="E55" s="145">
        <f t="shared" si="3"/>
        <v>0</v>
      </c>
      <c r="F55" s="17" t="str">
        <f t="shared" si="2"/>
        <v/>
      </c>
    </row>
    <row r="56" ht="17.1" customHeight="1" spans="1:6">
      <c r="A56" s="165">
        <v>1030431</v>
      </c>
      <c r="B56" s="165" t="s">
        <v>276</v>
      </c>
      <c r="C56" s="143"/>
      <c r="D56" s="145"/>
      <c r="E56" s="145">
        <f t="shared" si="3"/>
        <v>0</v>
      </c>
      <c r="F56" s="17" t="str">
        <f t="shared" si="2"/>
        <v/>
      </c>
    </row>
    <row r="57" ht="17.1" customHeight="1" spans="1:6">
      <c r="A57" s="165">
        <v>1030432</v>
      </c>
      <c r="B57" s="165" t="s">
        <v>277</v>
      </c>
      <c r="C57" s="143">
        <v>71</v>
      </c>
      <c r="D57" s="143">
        <v>82</v>
      </c>
      <c r="E57" s="143">
        <f t="shared" si="3"/>
        <v>11</v>
      </c>
      <c r="F57" s="17">
        <f t="shared" si="2"/>
        <v>15.5</v>
      </c>
    </row>
    <row r="58" ht="17.1" customHeight="1" spans="1:6">
      <c r="A58" s="165">
        <v>1030433</v>
      </c>
      <c r="B58" s="165" t="s">
        <v>278</v>
      </c>
      <c r="C58" s="143">
        <v>117</v>
      </c>
      <c r="D58" s="143">
        <v>128</v>
      </c>
      <c r="E58" s="143">
        <f t="shared" si="3"/>
        <v>11</v>
      </c>
      <c r="F58" s="17">
        <f t="shared" si="2"/>
        <v>9.4</v>
      </c>
    </row>
    <row r="59" ht="17.1" customHeight="1" spans="1:6">
      <c r="A59" s="165">
        <v>1030434</v>
      </c>
      <c r="B59" s="165" t="s">
        <v>279</v>
      </c>
      <c r="C59" s="143"/>
      <c r="D59" s="145"/>
      <c r="E59" s="145">
        <f t="shared" si="3"/>
        <v>0</v>
      </c>
      <c r="F59" s="17" t="str">
        <f t="shared" si="2"/>
        <v/>
      </c>
    </row>
    <row r="60" ht="17.1" customHeight="1" spans="1:6">
      <c r="A60" s="165">
        <v>1030435</v>
      </c>
      <c r="B60" s="165" t="s">
        <v>280</v>
      </c>
      <c r="C60" s="143"/>
      <c r="D60" s="145"/>
      <c r="E60" s="145">
        <f t="shared" si="3"/>
        <v>0</v>
      </c>
      <c r="F60" s="17" t="str">
        <f t="shared" si="2"/>
        <v/>
      </c>
    </row>
    <row r="61" ht="17.1" customHeight="1" spans="1:6">
      <c r="A61" s="165">
        <v>1030440</v>
      </c>
      <c r="B61" s="165" t="s">
        <v>281</v>
      </c>
      <c r="C61" s="143"/>
      <c r="D61" s="145"/>
      <c r="E61" s="145">
        <f t="shared" si="3"/>
        <v>0</v>
      </c>
      <c r="F61" s="17" t="str">
        <f t="shared" si="2"/>
        <v/>
      </c>
    </row>
    <row r="62" ht="17.1" customHeight="1" spans="1:6">
      <c r="A62" s="165">
        <v>1030442</v>
      </c>
      <c r="B62" s="165" t="s">
        <v>282</v>
      </c>
      <c r="C62" s="143">
        <v>2</v>
      </c>
      <c r="D62" s="143">
        <v>2</v>
      </c>
      <c r="E62" s="143">
        <f t="shared" si="3"/>
        <v>0</v>
      </c>
      <c r="F62" s="17">
        <f t="shared" ref="F62:F119" si="4">IF(C62&lt;&gt;0,ROUND(100*(D62/C62-1),1),"")</f>
        <v>0</v>
      </c>
    </row>
    <row r="63" ht="17.1" customHeight="1" spans="1:6">
      <c r="A63" s="165">
        <v>1030443</v>
      </c>
      <c r="B63" s="165" t="s">
        <v>283</v>
      </c>
      <c r="C63" s="143"/>
      <c r="D63" s="145"/>
      <c r="E63" s="145">
        <f t="shared" si="3"/>
        <v>0</v>
      </c>
      <c r="F63" s="17" t="str">
        <f t="shared" si="4"/>
        <v/>
      </c>
    </row>
    <row r="64" ht="17.1" customHeight="1" spans="1:6">
      <c r="A64" s="165">
        <v>1030444</v>
      </c>
      <c r="B64" s="165" t="s">
        <v>284</v>
      </c>
      <c r="C64" s="143"/>
      <c r="D64" s="143">
        <v>5</v>
      </c>
      <c r="E64" s="143">
        <f t="shared" si="3"/>
        <v>5</v>
      </c>
      <c r="F64" s="17" t="str">
        <f t="shared" si="4"/>
        <v/>
      </c>
    </row>
    <row r="65" ht="17.1" customHeight="1" spans="1:6">
      <c r="A65" s="165">
        <v>1030445</v>
      </c>
      <c r="B65" s="165" t="s">
        <v>285</v>
      </c>
      <c r="C65" s="143"/>
      <c r="D65" s="143"/>
      <c r="E65" s="143">
        <f t="shared" si="3"/>
        <v>0</v>
      </c>
      <c r="F65" s="17" t="str">
        <f t="shared" si="4"/>
        <v/>
      </c>
    </row>
    <row r="66" ht="17.1" customHeight="1" spans="1:6">
      <c r="A66" s="165">
        <v>1030446</v>
      </c>
      <c r="B66" s="165" t="s">
        <v>286</v>
      </c>
      <c r="C66" s="143">
        <v>267</v>
      </c>
      <c r="D66" s="143">
        <v>333</v>
      </c>
      <c r="E66" s="143">
        <f t="shared" si="3"/>
        <v>66</v>
      </c>
      <c r="F66" s="17">
        <f t="shared" si="4"/>
        <v>24.7</v>
      </c>
    </row>
    <row r="67" ht="17.1" customHeight="1" spans="1:6">
      <c r="A67" s="165">
        <v>1030447</v>
      </c>
      <c r="B67" s="165" t="s">
        <v>287</v>
      </c>
      <c r="C67" s="143">
        <v>205</v>
      </c>
      <c r="D67" s="143">
        <v>99</v>
      </c>
      <c r="E67" s="143">
        <f t="shared" si="3"/>
        <v>-106</v>
      </c>
      <c r="F67" s="17">
        <f t="shared" si="4"/>
        <v>-51.7</v>
      </c>
    </row>
    <row r="68" ht="17.1" customHeight="1" spans="1:6">
      <c r="A68" s="165">
        <v>1030448</v>
      </c>
      <c r="B68" s="165" t="s">
        <v>288</v>
      </c>
      <c r="C68" s="143"/>
      <c r="D68" s="145"/>
      <c r="E68" s="145">
        <f t="shared" si="3"/>
        <v>0</v>
      </c>
      <c r="F68" s="17" t="str">
        <f t="shared" si="4"/>
        <v/>
      </c>
    </row>
    <row r="69" ht="17.1" customHeight="1" spans="1:6">
      <c r="A69" s="165">
        <v>1030449</v>
      </c>
      <c r="B69" s="165" t="s">
        <v>289</v>
      </c>
      <c r="C69" s="143"/>
      <c r="D69" s="145"/>
      <c r="E69" s="145">
        <f t="shared" ref="E69:E100" si="5">D69-C69</f>
        <v>0</v>
      </c>
      <c r="F69" s="17" t="str">
        <f t="shared" si="4"/>
        <v/>
      </c>
    </row>
    <row r="70" ht="17.1" customHeight="1" spans="1:6">
      <c r="A70" s="165">
        <v>1030450</v>
      </c>
      <c r="B70" s="165" t="s">
        <v>290</v>
      </c>
      <c r="C70" s="143">
        <v>4</v>
      </c>
      <c r="D70" s="145"/>
      <c r="E70" s="145">
        <f t="shared" si="5"/>
        <v>-4</v>
      </c>
      <c r="F70" s="17">
        <f t="shared" si="4"/>
        <v>-100</v>
      </c>
    </row>
    <row r="71" ht="17.1" customHeight="1" spans="1:6">
      <c r="A71" s="165">
        <v>1030451</v>
      </c>
      <c r="B71" s="165" t="s">
        <v>291</v>
      </c>
      <c r="C71" s="143"/>
      <c r="D71" s="145"/>
      <c r="E71" s="145">
        <f t="shared" si="5"/>
        <v>0</v>
      </c>
      <c r="F71" s="17" t="str">
        <f t="shared" si="4"/>
        <v/>
      </c>
    </row>
    <row r="72" ht="17.1" customHeight="1" spans="1:6">
      <c r="A72" s="165">
        <v>1030452</v>
      </c>
      <c r="B72" s="165" t="s">
        <v>292</v>
      </c>
      <c r="C72" s="143"/>
      <c r="D72" s="145"/>
      <c r="E72" s="145">
        <f t="shared" si="5"/>
        <v>0</v>
      </c>
      <c r="F72" s="17" t="str">
        <f t="shared" si="4"/>
        <v/>
      </c>
    </row>
    <row r="73" ht="17.1" customHeight="1" spans="1:6">
      <c r="A73" s="165">
        <v>1030455</v>
      </c>
      <c r="B73" s="165" t="s">
        <v>293</v>
      </c>
      <c r="C73" s="143"/>
      <c r="D73" s="145"/>
      <c r="E73" s="145">
        <f t="shared" si="5"/>
        <v>0</v>
      </c>
      <c r="F73" s="17" t="str">
        <f t="shared" si="4"/>
        <v/>
      </c>
    </row>
    <row r="74" ht="17.1" customHeight="1" spans="1:6">
      <c r="A74" s="165">
        <v>1030456</v>
      </c>
      <c r="B74" s="165" t="s">
        <v>294</v>
      </c>
      <c r="C74" s="143"/>
      <c r="D74" s="145"/>
      <c r="E74" s="145">
        <f t="shared" si="5"/>
        <v>0</v>
      </c>
      <c r="F74" s="17" t="str">
        <f t="shared" si="4"/>
        <v/>
      </c>
    </row>
    <row r="75" ht="17.1" customHeight="1" spans="1:6">
      <c r="A75" s="165">
        <v>1030457</v>
      </c>
      <c r="B75" s="165" t="s">
        <v>295</v>
      </c>
      <c r="C75" s="143"/>
      <c r="D75" s="145"/>
      <c r="E75" s="145">
        <f t="shared" si="5"/>
        <v>0</v>
      </c>
      <c r="F75" s="17" t="str">
        <f t="shared" si="4"/>
        <v/>
      </c>
    </row>
    <row r="76" ht="17.1" customHeight="1" spans="1:6">
      <c r="A76" s="165">
        <v>1030458</v>
      </c>
      <c r="B76" s="165" t="s">
        <v>296</v>
      </c>
      <c r="C76" s="143"/>
      <c r="D76" s="145"/>
      <c r="E76" s="145">
        <f t="shared" si="5"/>
        <v>0</v>
      </c>
      <c r="F76" s="17" t="str">
        <f t="shared" si="4"/>
        <v/>
      </c>
    </row>
    <row r="77" ht="17.1" customHeight="1" spans="1:6">
      <c r="A77" s="165">
        <v>1030459</v>
      </c>
      <c r="B77" s="165" t="s">
        <v>297</v>
      </c>
      <c r="C77" s="143"/>
      <c r="D77" s="145"/>
      <c r="E77" s="145">
        <f t="shared" si="5"/>
        <v>0</v>
      </c>
      <c r="F77" s="17" t="str">
        <f t="shared" si="4"/>
        <v/>
      </c>
    </row>
    <row r="78" ht="17.1" customHeight="1" spans="1:6">
      <c r="A78" s="165">
        <v>1030461</v>
      </c>
      <c r="B78" s="165" t="s">
        <v>298</v>
      </c>
      <c r="C78" s="143"/>
      <c r="D78" s="145"/>
      <c r="E78" s="145">
        <f t="shared" si="5"/>
        <v>0</v>
      </c>
      <c r="F78" s="17" t="str">
        <f t="shared" si="4"/>
        <v/>
      </c>
    </row>
    <row r="79" ht="17.1" customHeight="1" spans="1:6">
      <c r="A79" s="165">
        <v>1030499</v>
      </c>
      <c r="B79" s="165" t="s">
        <v>299</v>
      </c>
      <c r="C79" s="143"/>
      <c r="D79" s="145"/>
      <c r="E79" s="145">
        <f t="shared" si="5"/>
        <v>0</v>
      </c>
      <c r="F79" s="17" t="str">
        <f t="shared" si="4"/>
        <v/>
      </c>
    </row>
    <row r="80" ht="17.1" customHeight="1" spans="1:6">
      <c r="A80" s="165">
        <v>10305</v>
      </c>
      <c r="B80" s="164" t="s">
        <v>300</v>
      </c>
      <c r="C80" s="140">
        <v>4182</v>
      </c>
      <c r="D80" s="140">
        <v>2356</v>
      </c>
      <c r="E80" s="140">
        <f t="shared" si="5"/>
        <v>-1826</v>
      </c>
      <c r="F80" s="17">
        <f t="shared" si="4"/>
        <v>-43.7</v>
      </c>
    </row>
    <row r="81" ht="17.1" customHeight="1" spans="1:6">
      <c r="A81" s="165">
        <v>103050101</v>
      </c>
      <c r="B81" s="165" t="s">
        <v>301</v>
      </c>
      <c r="C81" s="143">
        <v>1591</v>
      </c>
      <c r="D81" s="143">
        <v>964</v>
      </c>
      <c r="E81" s="143">
        <f t="shared" si="5"/>
        <v>-627</v>
      </c>
      <c r="F81" s="17">
        <f t="shared" si="4"/>
        <v>-39.4</v>
      </c>
    </row>
    <row r="82" ht="17.1" customHeight="1" spans="1:6">
      <c r="A82" s="165">
        <v>103050102</v>
      </c>
      <c r="B82" s="165" t="s">
        <v>302</v>
      </c>
      <c r="C82" s="143"/>
      <c r="D82" s="143"/>
      <c r="E82" s="143">
        <f t="shared" si="5"/>
        <v>0</v>
      </c>
      <c r="F82" s="17" t="str">
        <f t="shared" si="4"/>
        <v/>
      </c>
    </row>
    <row r="83" ht="17.1" customHeight="1" spans="1:6">
      <c r="A83" s="165">
        <v>103050103</v>
      </c>
      <c r="B83" s="165" t="s">
        <v>303</v>
      </c>
      <c r="C83" s="143"/>
      <c r="D83" s="143"/>
      <c r="E83" s="143">
        <f t="shared" si="5"/>
        <v>0</v>
      </c>
      <c r="F83" s="17" t="str">
        <f t="shared" si="4"/>
        <v/>
      </c>
    </row>
    <row r="84" ht="17.1" customHeight="1" spans="1:6">
      <c r="A84" s="165">
        <v>103050105</v>
      </c>
      <c r="B84" s="165" t="s">
        <v>304</v>
      </c>
      <c r="C84" s="143"/>
      <c r="D84" s="143"/>
      <c r="E84" s="143">
        <f t="shared" si="5"/>
        <v>0</v>
      </c>
      <c r="F84" s="17" t="str">
        <f t="shared" si="4"/>
        <v/>
      </c>
    </row>
    <row r="85" ht="17.1" customHeight="1" spans="1:6">
      <c r="A85" s="165">
        <v>103050107</v>
      </c>
      <c r="B85" s="165" t="s">
        <v>305</v>
      </c>
      <c r="C85" s="143"/>
      <c r="D85" s="143"/>
      <c r="E85" s="143">
        <f t="shared" si="5"/>
        <v>0</v>
      </c>
      <c r="F85" s="17" t="str">
        <f t="shared" si="4"/>
        <v/>
      </c>
    </row>
    <row r="86" ht="17.1" customHeight="1" spans="1:6">
      <c r="A86" s="165">
        <v>103050108</v>
      </c>
      <c r="B86" s="165" t="s">
        <v>306</v>
      </c>
      <c r="C86" s="143"/>
      <c r="D86" s="143"/>
      <c r="E86" s="143">
        <f t="shared" si="5"/>
        <v>0</v>
      </c>
      <c r="F86" s="17" t="str">
        <f t="shared" si="4"/>
        <v/>
      </c>
    </row>
    <row r="87" ht="17.1" customHeight="1" spans="1:6">
      <c r="A87" s="165">
        <v>103050109</v>
      </c>
      <c r="B87" s="165" t="s">
        <v>307</v>
      </c>
      <c r="C87" s="143"/>
      <c r="D87" s="143"/>
      <c r="E87" s="143">
        <f t="shared" si="5"/>
        <v>0</v>
      </c>
      <c r="F87" s="17" t="str">
        <f>IF(C87&lt;&gt;0,ROUND(100*(D88/C87-1),1),"")</f>
        <v/>
      </c>
    </row>
    <row r="88" ht="17.1" customHeight="1" spans="1:6">
      <c r="A88" s="165">
        <v>103050110</v>
      </c>
      <c r="B88" s="165" t="s">
        <v>308</v>
      </c>
      <c r="C88" s="143">
        <v>8</v>
      </c>
      <c r="D88" s="143">
        <v>14</v>
      </c>
      <c r="E88" s="143">
        <f t="shared" si="5"/>
        <v>6</v>
      </c>
      <c r="F88" s="17">
        <f>IF(C88&lt;&gt;0,ROUND(100*(D88/C88-1),1),"")</f>
        <v>75</v>
      </c>
    </row>
    <row r="89" ht="17.1" customHeight="1" spans="1:6">
      <c r="A89" s="165">
        <v>103050111</v>
      </c>
      <c r="B89" s="165" t="s">
        <v>309</v>
      </c>
      <c r="C89" s="143">
        <v>1</v>
      </c>
      <c r="D89" s="143">
        <v>4</v>
      </c>
      <c r="E89" s="143">
        <f t="shared" si="5"/>
        <v>3</v>
      </c>
      <c r="F89" s="17">
        <f t="shared" si="4"/>
        <v>300</v>
      </c>
    </row>
    <row r="90" ht="17.1" customHeight="1" spans="1:6">
      <c r="A90" s="165">
        <v>103050112</v>
      </c>
      <c r="B90" s="165" t="s">
        <v>310</v>
      </c>
      <c r="C90" s="143"/>
      <c r="D90" s="143"/>
      <c r="E90" s="143">
        <f t="shared" si="5"/>
        <v>0</v>
      </c>
      <c r="F90" s="17" t="str">
        <f t="shared" si="4"/>
        <v/>
      </c>
    </row>
    <row r="91" ht="17.1" customHeight="1" spans="1:6">
      <c r="A91" s="165">
        <v>103050113</v>
      </c>
      <c r="B91" s="165" t="s">
        <v>311</v>
      </c>
      <c r="C91" s="143"/>
      <c r="D91" s="143"/>
      <c r="E91" s="143">
        <f t="shared" si="5"/>
        <v>0</v>
      </c>
      <c r="F91" s="17" t="str">
        <f t="shared" si="4"/>
        <v/>
      </c>
    </row>
    <row r="92" ht="17.1" customHeight="1" spans="1:6">
      <c r="A92" s="165">
        <v>103050114</v>
      </c>
      <c r="B92" s="165" t="s">
        <v>312</v>
      </c>
      <c r="C92" s="143">
        <v>28</v>
      </c>
      <c r="D92" s="143">
        <v>23</v>
      </c>
      <c r="E92" s="143">
        <f t="shared" si="5"/>
        <v>-5</v>
      </c>
      <c r="F92" s="17">
        <f t="shared" si="4"/>
        <v>-17.9</v>
      </c>
    </row>
    <row r="93" ht="17.1" customHeight="1" spans="1:6">
      <c r="A93" s="165">
        <v>103050115</v>
      </c>
      <c r="B93" s="165" t="s">
        <v>313</v>
      </c>
      <c r="C93" s="143"/>
      <c r="D93" s="143"/>
      <c r="E93" s="143">
        <f t="shared" si="5"/>
        <v>0</v>
      </c>
      <c r="F93" s="17" t="str">
        <f t="shared" si="4"/>
        <v/>
      </c>
    </row>
    <row r="94" ht="17.1" customHeight="1" spans="1:6">
      <c r="A94" s="165">
        <v>103050116</v>
      </c>
      <c r="B94" s="165" t="s">
        <v>314</v>
      </c>
      <c r="C94" s="143"/>
      <c r="D94" s="143"/>
      <c r="E94" s="143">
        <f t="shared" si="5"/>
        <v>0</v>
      </c>
      <c r="F94" s="17" t="str">
        <f t="shared" si="4"/>
        <v/>
      </c>
    </row>
    <row r="95" ht="17.1" customHeight="1" spans="1:6">
      <c r="A95" s="165">
        <v>103050117</v>
      </c>
      <c r="B95" s="165" t="s">
        <v>315</v>
      </c>
      <c r="C95" s="143">
        <v>11</v>
      </c>
      <c r="D95" s="143">
        <v>39</v>
      </c>
      <c r="E95" s="143">
        <f t="shared" si="5"/>
        <v>28</v>
      </c>
      <c r="F95" s="17">
        <f t="shared" si="4"/>
        <v>254.5</v>
      </c>
    </row>
    <row r="96" ht="17.1" customHeight="1" spans="1:6">
      <c r="A96" s="165">
        <v>103050119</v>
      </c>
      <c r="B96" s="165" t="s">
        <v>316</v>
      </c>
      <c r="C96" s="143"/>
      <c r="D96" s="143"/>
      <c r="E96" s="143">
        <f t="shared" si="5"/>
        <v>0</v>
      </c>
      <c r="F96" s="17" t="str">
        <f t="shared" si="4"/>
        <v/>
      </c>
    </row>
    <row r="97" ht="17.1" customHeight="1" spans="1:6">
      <c r="A97" s="165">
        <v>103050120</v>
      </c>
      <c r="B97" s="165" t="s">
        <v>317</v>
      </c>
      <c r="C97" s="143"/>
      <c r="D97" s="143"/>
      <c r="E97" s="143">
        <f t="shared" si="5"/>
        <v>0</v>
      </c>
      <c r="F97" s="17" t="str">
        <f t="shared" si="4"/>
        <v/>
      </c>
    </row>
    <row r="98" ht="17.1" customHeight="1" spans="1:6">
      <c r="A98" s="165">
        <v>103050121</v>
      </c>
      <c r="B98" s="165" t="s">
        <v>318</v>
      </c>
      <c r="C98" s="143"/>
      <c r="D98" s="143"/>
      <c r="E98" s="143">
        <f t="shared" si="5"/>
        <v>0</v>
      </c>
      <c r="F98" s="17" t="str">
        <f t="shared" si="4"/>
        <v/>
      </c>
    </row>
    <row r="99" ht="17.1" customHeight="1" spans="1:6">
      <c r="A99" s="165">
        <v>103050122</v>
      </c>
      <c r="B99" s="165" t="s">
        <v>319</v>
      </c>
      <c r="C99" s="143"/>
      <c r="D99" s="143"/>
      <c r="E99" s="143">
        <f t="shared" si="5"/>
        <v>0</v>
      </c>
      <c r="F99" s="17" t="str">
        <f t="shared" si="4"/>
        <v/>
      </c>
    </row>
    <row r="100" ht="17.1" customHeight="1" spans="1:6">
      <c r="A100" s="165">
        <v>103050123</v>
      </c>
      <c r="B100" s="165" t="s">
        <v>320</v>
      </c>
      <c r="C100" s="143">
        <v>56</v>
      </c>
      <c r="D100" s="143">
        <v>213</v>
      </c>
      <c r="E100" s="143">
        <f t="shared" si="5"/>
        <v>157</v>
      </c>
      <c r="F100" s="17">
        <f t="shared" si="4"/>
        <v>280.4</v>
      </c>
    </row>
    <row r="101" ht="17.1" customHeight="1" spans="1:6">
      <c r="A101" s="165">
        <v>103050124</v>
      </c>
      <c r="B101" s="165" t="s">
        <v>321</v>
      </c>
      <c r="C101" s="143"/>
      <c r="D101" s="143"/>
      <c r="E101" s="143">
        <f t="shared" ref="E101:E119" si="6">D101-C101</f>
        <v>0</v>
      </c>
      <c r="F101" s="17" t="str">
        <f t="shared" si="4"/>
        <v/>
      </c>
    </row>
    <row r="102" ht="17.1" customHeight="1" spans="1:6">
      <c r="A102" s="165">
        <v>103050125</v>
      </c>
      <c r="B102" s="165" t="s">
        <v>322</v>
      </c>
      <c r="C102" s="143"/>
      <c r="D102" s="143"/>
      <c r="E102" s="143">
        <f t="shared" si="6"/>
        <v>0</v>
      </c>
      <c r="F102" s="17" t="str">
        <f t="shared" si="4"/>
        <v/>
      </c>
    </row>
    <row r="103" ht="17.1" customHeight="1" spans="1:6">
      <c r="A103" s="165">
        <v>103050126</v>
      </c>
      <c r="B103" s="165" t="s">
        <v>323</v>
      </c>
      <c r="C103" s="143"/>
      <c r="D103" s="143"/>
      <c r="E103" s="143">
        <f t="shared" si="6"/>
        <v>0</v>
      </c>
      <c r="F103" s="17" t="str">
        <f t="shared" si="4"/>
        <v/>
      </c>
    </row>
    <row r="104" ht="17.1" customHeight="1" spans="1:6">
      <c r="A104" s="165">
        <v>103050199</v>
      </c>
      <c r="B104" s="165" t="s">
        <v>324</v>
      </c>
      <c r="C104" s="143">
        <v>2487</v>
      </c>
      <c r="D104" s="143">
        <v>1099</v>
      </c>
      <c r="E104" s="143">
        <f t="shared" si="6"/>
        <v>-1388</v>
      </c>
      <c r="F104" s="17">
        <f t="shared" si="4"/>
        <v>-55.8</v>
      </c>
    </row>
    <row r="105" ht="17.1" customHeight="1" spans="1:6">
      <c r="A105" s="165">
        <v>10306</v>
      </c>
      <c r="B105" s="164" t="s">
        <v>325</v>
      </c>
      <c r="C105" s="140">
        <v>-21</v>
      </c>
      <c r="D105" s="140">
        <v>-33</v>
      </c>
      <c r="E105" s="140">
        <f t="shared" si="6"/>
        <v>-12</v>
      </c>
      <c r="F105" s="17">
        <f t="shared" si="4"/>
        <v>57.1</v>
      </c>
    </row>
    <row r="106" ht="17.1" customHeight="1" spans="1:6">
      <c r="A106" s="165">
        <v>1030601</v>
      </c>
      <c r="B106" s="165" t="s">
        <v>326</v>
      </c>
      <c r="C106" s="145"/>
      <c r="D106" s="145"/>
      <c r="E106" s="145">
        <f t="shared" si="6"/>
        <v>0</v>
      </c>
      <c r="F106" s="17" t="str">
        <f t="shared" si="4"/>
        <v/>
      </c>
    </row>
    <row r="107" ht="17.1" customHeight="1" spans="1:6">
      <c r="A107" s="165">
        <v>1030603</v>
      </c>
      <c r="B107" s="165" t="s">
        <v>327</v>
      </c>
      <c r="C107" s="143">
        <v>12</v>
      </c>
      <c r="D107" s="145"/>
      <c r="E107" s="145">
        <f t="shared" si="6"/>
        <v>-12</v>
      </c>
      <c r="F107" s="17">
        <f t="shared" si="4"/>
        <v>-100</v>
      </c>
    </row>
    <row r="108" ht="17.1" customHeight="1" spans="1:6">
      <c r="A108" s="165">
        <v>1030699</v>
      </c>
      <c r="B108" s="165" t="s">
        <v>328</v>
      </c>
      <c r="C108" s="145"/>
      <c r="D108" s="145"/>
      <c r="E108" s="145">
        <f t="shared" si="6"/>
        <v>0</v>
      </c>
      <c r="F108" s="17" t="str">
        <f t="shared" si="4"/>
        <v/>
      </c>
    </row>
    <row r="109" ht="17.1" customHeight="1" spans="1:6">
      <c r="A109" s="165"/>
      <c r="B109" s="165" t="s">
        <v>329</v>
      </c>
      <c r="C109" s="143">
        <v>-33</v>
      </c>
      <c r="D109" s="143">
        <v>-33</v>
      </c>
      <c r="E109" s="143">
        <f t="shared" si="6"/>
        <v>0</v>
      </c>
      <c r="F109" s="17">
        <f t="shared" si="4"/>
        <v>0</v>
      </c>
    </row>
    <row r="110" ht="17.1" customHeight="1" spans="1:6">
      <c r="A110" s="165">
        <v>10307</v>
      </c>
      <c r="B110" s="164" t="s">
        <v>330</v>
      </c>
      <c r="C110" s="140">
        <v>51257</v>
      </c>
      <c r="D110" s="140">
        <v>18544</v>
      </c>
      <c r="E110" s="140">
        <f t="shared" si="6"/>
        <v>-32713</v>
      </c>
      <c r="F110" s="17">
        <f t="shared" si="4"/>
        <v>-63.8</v>
      </c>
    </row>
    <row r="111" ht="17.1" customHeight="1" spans="1:6">
      <c r="A111" s="165">
        <v>1030705</v>
      </c>
      <c r="B111" s="165" t="s">
        <v>331</v>
      </c>
      <c r="C111" s="143">
        <v>209</v>
      </c>
      <c r="D111" s="143">
        <v>492</v>
      </c>
      <c r="E111" s="143">
        <f t="shared" si="6"/>
        <v>283</v>
      </c>
      <c r="F111" s="17">
        <f t="shared" si="4"/>
        <v>135.4</v>
      </c>
    </row>
    <row r="112" ht="17.1" customHeight="1" spans="1:6">
      <c r="A112" s="165">
        <v>1030706</v>
      </c>
      <c r="B112" s="165" t="s">
        <v>332</v>
      </c>
      <c r="C112" s="143">
        <v>637</v>
      </c>
      <c r="D112" s="143">
        <v>2163</v>
      </c>
      <c r="E112" s="143">
        <f t="shared" si="6"/>
        <v>1526</v>
      </c>
      <c r="F112" s="17">
        <f t="shared" si="4"/>
        <v>239.6</v>
      </c>
    </row>
    <row r="113" ht="17.1" customHeight="1" spans="1:6">
      <c r="A113" s="165">
        <v>1030714</v>
      </c>
      <c r="B113" s="165" t="s">
        <v>333</v>
      </c>
      <c r="C113" s="143">
        <v>207</v>
      </c>
      <c r="D113" s="143">
        <v>1810</v>
      </c>
      <c r="E113" s="143">
        <f t="shared" si="6"/>
        <v>1603</v>
      </c>
      <c r="F113" s="17">
        <f t="shared" si="4"/>
        <v>774.4</v>
      </c>
    </row>
    <row r="114" ht="17.1" customHeight="1" spans="1:6">
      <c r="A114" s="165">
        <v>1030719</v>
      </c>
      <c r="B114" s="165" t="s">
        <v>334</v>
      </c>
      <c r="C114" s="143">
        <v>558</v>
      </c>
      <c r="D114" s="143">
        <v>355</v>
      </c>
      <c r="E114" s="143">
        <f t="shared" si="6"/>
        <v>-203</v>
      </c>
      <c r="F114" s="17">
        <f t="shared" si="4"/>
        <v>-36.4</v>
      </c>
    </row>
    <row r="115" ht="17.1" customHeight="1" spans="1:6">
      <c r="A115" s="165">
        <v>1030721</v>
      </c>
      <c r="B115" s="165" t="s">
        <v>335</v>
      </c>
      <c r="C115" s="143"/>
      <c r="D115" s="143"/>
      <c r="E115" s="143">
        <f t="shared" si="6"/>
        <v>0</v>
      </c>
      <c r="F115" s="17" t="str">
        <f t="shared" si="4"/>
        <v/>
      </c>
    </row>
    <row r="116" ht="17.1" customHeight="1" spans="1:6">
      <c r="A116" s="165">
        <v>1030799</v>
      </c>
      <c r="B116" s="165" t="s">
        <v>336</v>
      </c>
      <c r="C116" s="143">
        <v>49646</v>
      </c>
      <c r="D116" s="143">
        <v>13724</v>
      </c>
      <c r="E116" s="143">
        <f t="shared" si="6"/>
        <v>-35922</v>
      </c>
      <c r="F116" s="17">
        <f t="shared" si="4"/>
        <v>-72.4</v>
      </c>
    </row>
    <row r="117" ht="17.1" customHeight="1" spans="1:6">
      <c r="A117" s="165">
        <v>10308</v>
      </c>
      <c r="B117" s="164" t="s">
        <v>337</v>
      </c>
      <c r="C117" s="140">
        <v>2</v>
      </c>
      <c r="D117" s="145"/>
      <c r="E117" s="145">
        <f t="shared" si="6"/>
        <v>-2</v>
      </c>
      <c r="F117" s="17">
        <f t="shared" si="4"/>
        <v>-100</v>
      </c>
    </row>
    <row r="118" ht="17.1" customHeight="1" spans="1:6">
      <c r="A118" s="165">
        <v>10309</v>
      </c>
      <c r="B118" s="164" t="s">
        <v>338</v>
      </c>
      <c r="C118" s="140">
        <v>1065</v>
      </c>
      <c r="D118" s="140">
        <v>103</v>
      </c>
      <c r="E118" s="140">
        <f t="shared" si="6"/>
        <v>-962</v>
      </c>
      <c r="F118" s="17">
        <f t="shared" si="4"/>
        <v>-90.3</v>
      </c>
    </row>
    <row r="119" ht="17.1" customHeight="1" spans="1:6">
      <c r="A119" s="165">
        <v>10399</v>
      </c>
      <c r="B119" s="164" t="s">
        <v>339</v>
      </c>
      <c r="C119" s="140">
        <v>3</v>
      </c>
      <c r="D119" s="140">
        <v>1</v>
      </c>
      <c r="E119" s="140">
        <f t="shared" si="6"/>
        <v>-2</v>
      </c>
      <c r="F119" s="17">
        <f t="shared" si="4"/>
        <v>-66.7</v>
      </c>
    </row>
  </sheetData>
  <autoFilter ref="A3:F119">
    <extLst/>
  </autoFilter>
  <mergeCells count="1">
    <mergeCell ref="B1:F1"/>
  </mergeCells>
  <printOptions horizontalCentered="1"/>
  <pageMargins left="0.75" right="0.63" top="0.629861111111111" bottom="0.393055555555556" header="0.5" footer="0.5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defaultGridColor="0" colorId="8" workbookViewId="0">
      <pane xSplit="1" ySplit="3" topLeftCell="B61" activePane="bottomRight" state="frozen"/>
      <selection/>
      <selection pane="topRight"/>
      <selection pane="bottomLeft"/>
      <selection pane="bottomRight" activeCell="A5" sqref="A5:F70"/>
    </sheetView>
  </sheetViews>
  <sheetFormatPr defaultColWidth="9" defaultRowHeight="14.25" outlineLevelCol="5"/>
  <cols>
    <col min="1" max="1" width="41.25" style="58" customWidth="1"/>
    <col min="2" max="4" width="11.125" style="58" customWidth="1"/>
    <col min="5" max="6" width="8.25" style="58" customWidth="1"/>
    <col min="7" max="16384" width="9" style="58"/>
  </cols>
  <sheetData>
    <row r="1" ht="27" spans="1:6">
      <c r="A1" s="190" t="s">
        <v>340</v>
      </c>
      <c r="B1" s="190"/>
      <c r="C1" s="190"/>
      <c r="D1" s="190"/>
      <c r="E1" s="190"/>
      <c r="F1" s="190"/>
    </row>
    <row r="2" s="67" customFormat="1" ht="18" customHeight="1" spans="1:6">
      <c r="A2" s="49"/>
      <c r="B2" s="49"/>
      <c r="C2" s="49"/>
      <c r="D2" s="33"/>
      <c r="F2" s="33" t="s">
        <v>24</v>
      </c>
    </row>
    <row r="3" s="189" customFormat="1" ht="33" customHeight="1" spans="1:6">
      <c r="A3" s="50" t="s">
        <v>31</v>
      </c>
      <c r="B3" s="9" t="s">
        <v>341</v>
      </c>
      <c r="C3" s="9" t="s">
        <v>342</v>
      </c>
      <c r="D3" s="9" t="s">
        <v>26</v>
      </c>
      <c r="E3" s="10" t="s">
        <v>343</v>
      </c>
      <c r="F3" s="11" t="s">
        <v>30</v>
      </c>
    </row>
    <row r="4" s="189" customFormat="1" ht="19" customHeight="1" spans="1:6">
      <c r="A4" s="158" t="s">
        <v>344</v>
      </c>
      <c r="B4" s="184">
        <f>SUM(B5,B71,B75,B77,B76,B74)</f>
        <v>3381499</v>
      </c>
      <c r="C4" s="184">
        <f>SUM(C5,C71,C75,C77,C76,C74)</f>
        <v>2070646.9958831</v>
      </c>
      <c r="D4" s="184">
        <f>SUM(D5,D71,D75,D77,D76,D74)</f>
        <v>3062207</v>
      </c>
      <c r="E4" s="17">
        <f t="shared" ref="E4:E67" si="0">IF(B4&lt;&gt;0,ROUND(100*(D4/B4-1),1),"")</f>
        <v>-9.4</v>
      </c>
      <c r="F4" s="17">
        <f t="shared" ref="F4:F67" si="1">IF(C4&lt;&gt;0,ROUND(100*(D4/C4),1),"")</f>
        <v>147.9</v>
      </c>
    </row>
    <row r="5" s="189" customFormat="1" ht="19" customHeight="1" spans="1:6">
      <c r="A5" s="196" t="s">
        <v>345</v>
      </c>
      <c r="B5" s="184">
        <v>2423381</v>
      </c>
      <c r="C5" s="184">
        <v>1633880.1328</v>
      </c>
      <c r="D5" s="184">
        <v>2290335</v>
      </c>
      <c r="E5" s="17">
        <f t="shared" si="0"/>
        <v>-5.5</v>
      </c>
      <c r="F5" s="17">
        <f t="shared" si="1"/>
        <v>140.2</v>
      </c>
    </row>
    <row r="6" ht="19" customHeight="1" spans="1:6">
      <c r="A6" s="141" t="s">
        <v>346</v>
      </c>
      <c r="B6" s="184">
        <v>179747</v>
      </c>
      <c r="C6" s="184">
        <v>179747</v>
      </c>
      <c r="D6" s="184">
        <v>223478</v>
      </c>
      <c r="E6" s="17">
        <f t="shared" si="0"/>
        <v>24.3</v>
      </c>
      <c r="F6" s="17">
        <f t="shared" si="1"/>
        <v>124.3</v>
      </c>
    </row>
    <row r="7" ht="19" customHeight="1" spans="1:6">
      <c r="A7" s="80" t="s">
        <v>90</v>
      </c>
      <c r="B7" s="184">
        <v>22234</v>
      </c>
      <c r="C7" s="184">
        <v>22234</v>
      </c>
      <c r="D7" s="184">
        <v>22234</v>
      </c>
      <c r="E7" s="17">
        <f t="shared" si="0"/>
        <v>0</v>
      </c>
      <c r="F7" s="17">
        <f t="shared" si="1"/>
        <v>100</v>
      </c>
    </row>
    <row r="8" ht="19" customHeight="1" spans="1:6">
      <c r="A8" s="80" t="s">
        <v>92</v>
      </c>
      <c r="B8" s="184">
        <v>6600</v>
      </c>
      <c r="C8" s="184">
        <v>6600</v>
      </c>
      <c r="D8" s="184">
        <v>6600</v>
      </c>
      <c r="E8" s="17">
        <f t="shared" si="0"/>
        <v>0</v>
      </c>
      <c r="F8" s="17">
        <f t="shared" si="1"/>
        <v>100</v>
      </c>
    </row>
    <row r="9" ht="19" customHeight="1" spans="1:6">
      <c r="A9" s="80" t="s">
        <v>94</v>
      </c>
      <c r="B9" s="184">
        <v>68091</v>
      </c>
      <c r="C9" s="184">
        <v>68091</v>
      </c>
      <c r="D9" s="184">
        <v>68091</v>
      </c>
      <c r="E9" s="17">
        <f t="shared" si="0"/>
        <v>0</v>
      </c>
      <c r="F9" s="17">
        <f t="shared" si="1"/>
        <v>100</v>
      </c>
    </row>
    <row r="10" ht="19" customHeight="1" spans="1:6">
      <c r="A10" s="80" t="s">
        <v>96</v>
      </c>
      <c r="B10" s="184">
        <v>64312</v>
      </c>
      <c r="C10" s="184">
        <v>64312</v>
      </c>
      <c r="D10" s="184">
        <v>64312</v>
      </c>
      <c r="E10" s="17">
        <f t="shared" si="0"/>
        <v>0</v>
      </c>
      <c r="F10" s="17">
        <f t="shared" si="1"/>
        <v>100</v>
      </c>
    </row>
    <row r="11" ht="19" customHeight="1" spans="1:6">
      <c r="A11" s="80" t="s">
        <v>98</v>
      </c>
      <c r="B11" s="184">
        <v>-38770</v>
      </c>
      <c r="C11" s="184">
        <v>-38770</v>
      </c>
      <c r="D11" s="184">
        <v>4961</v>
      </c>
      <c r="E11" s="17">
        <f t="shared" si="0"/>
        <v>-112.8</v>
      </c>
      <c r="F11" s="17">
        <f t="shared" si="1"/>
        <v>-12.8</v>
      </c>
    </row>
    <row r="12" ht="19" customHeight="1" spans="1:6">
      <c r="A12" s="80" t="s">
        <v>100</v>
      </c>
      <c r="B12" s="184">
        <v>57280</v>
      </c>
      <c r="C12" s="184">
        <v>57280</v>
      </c>
      <c r="D12" s="184">
        <v>57280</v>
      </c>
      <c r="E12" s="17">
        <f t="shared" si="0"/>
        <v>0</v>
      </c>
      <c r="F12" s="17">
        <f t="shared" si="1"/>
        <v>100</v>
      </c>
    </row>
    <row r="13" ht="19" customHeight="1" spans="1:6">
      <c r="A13" s="141" t="s">
        <v>347</v>
      </c>
      <c r="B13" s="184">
        <v>1664310</v>
      </c>
      <c r="C13" s="184">
        <v>1314191.9928</v>
      </c>
      <c r="D13" s="184">
        <v>1575307</v>
      </c>
      <c r="E13" s="17">
        <f t="shared" si="0"/>
        <v>-5.3</v>
      </c>
      <c r="F13" s="17">
        <f t="shared" si="1"/>
        <v>119.9</v>
      </c>
    </row>
    <row r="14" ht="19" customHeight="1" spans="1:6">
      <c r="A14" s="80" t="s">
        <v>104</v>
      </c>
      <c r="B14" s="184">
        <v>18021</v>
      </c>
      <c r="C14" s="184">
        <v>18020.56</v>
      </c>
      <c r="D14" s="184">
        <v>18021</v>
      </c>
      <c r="E14" s="17">
        <f t="shared" si="0"/>
        <v>0</v>
      </c>
      <c r="F14" s="17">
        <f t="shared" si="1"/>
        <v>100</v>
      </c>
    </row>
    <row r="15" ht="19" customHeight="1" spans="1:6">
      <c r="A15" s="80" t="s">
        <v>106</v>
      </c>
      <c r="B15" s="184">
        <v>293153</v>
      </c>
      <c r="C15" s="184">
        <v>304519</v>
      </c>
      <c r="D15" s="184">
        <v>289748</v>
      </c>
      <c r="E15" s="17">
        <f t="shared" si="0"/>
        <v>-1.2</v>
      </c>
      <c r="F15" s="17">
        <f t="shared" si="1"/>
        <v>95.1</v>
      </c>
    </row>
    <row r="16" ht="19" customHeight="1" spans="1:6">
      <c r="A16" s="80" t="s">
        <v>108</v>
      </c>
      <c r="B16" s="184">
        <v>130367</v>
      </c>
      <c r="C16" s="184">
        <v>62068</v>
      </c>
      <c r="D16" s="184">
        <v>80010</v>
      </c>
      <c r="E16" s="17">
        <f t="shared" si="0"/>
        <v>-38.6</v>
      </c>
      <c r="F16" s="17">
        <f t="shared" si="1"/>
        <v>128.9</v>
      </c>
    </row>
    <row r="17" ht="19" customHeight="1" spans="1:6">
      <c r="A17" s="80" t="s">
        <v>110</v>
      </c>
      <c r="B17" s="184">
        <v>92853</v>
      </c>
      <c r="C17" s="184">
        <v>34792.62</v>
      </c>
      <c r="D17" s="184">
        <v>75193</v>
      </c>
      <c r="E17" s="17">
        <f t="shared" si="0"/>
        <v>-19</v>
      </c>
      <c r="F17" s="17">
        <f t="shared" si="1"/>
        <v>216.1</v>
      </c>
    </row>
    <row r="18" ht="19" customHeight="1" spans="1:6">
      <c r="A18" s="80" t="s">
        <v>112</v>
      </c>
      <c r="B18" s="184">
        <v>0</v>
      </c>
      <c r="C18" s="184"/>
      <c r="D18" s="184">
        <v>0</v>
      </c>
      <c r="E18" s="17" t="str">
        <f t="shared" si="0"/>
        <v/>
      </c>
      <c r="F18" s="17" t="str">
        <f t="shared" si="1"/>
        <v/>
      </c>
    </row>
    <row r="19" ht="19" customHeight="1" spans="1:6">
      <c r="A19" s="80" t="s">
        <v>348</v>
      </c>
      <c r="B19" s="184">
        <v>0</v>
      </c>
      <c r="C19" s="184"/>
      <c r="D19" s="184">
        <v>0</v>
      </c>
      <c r="E19" s="17" t="str">
        <f t="shared" si="0"/>
        <v/>
      </c>
      <c r="F19" s="17" t="str">
        <f t="shared" si="1"/>
        <v/>
      </c>
    </row>
    <row r="20" ht="19" customHeight="1" spans="1:6">
      <c r="A20" s="80" t="s">
        <v>114</v>
      </c>
      <c r="B20" s="184">
        <v>3054</v>
      </c>
      <c r="C20" s="184">
        <v>1186</v>
      </c>
      <c r="D20" s="184">
        <v>3545</v>
      </c>
      <c r="E20" s="17">
        <f t="shared" si="0"/>
        <v>16.1</v>
      </c>
      <c r="F20" s="17">
        <f t="shared" si="1"/>
        <v>298.9</v>
      </c>
    </row>
    <row r="21" ht="19" customHeight="1" spans="1:6">
      <c r="A21" s="80" t="s">
        <v>116</v>
      </c>
      <c r="B21" s="184">
        <v>23328</v>
      </c>
      <c r="C21" s="184">
        <v>12718</v>
      </c>
      <c r="D21" s="184">
        <v>23073</v>
      </c>
      <c r="E21" s="17">
        <f t="shared" si="0"/>
        <v>-1.1</v>
      </c>
      <c r="F21" s="17">
        <f t="shared" si="1"/>
        <v>181.4</v>
      </c>
    </row>
    <row r="22" ht="19" customHeight="1" spans="1:6">
      <c r="A22" s="80" t="s">
        <v>118</v>
      </c>
      <c r="B22" s="184">
        <v>110819</v>
      </c>
      <c r="C22" s="184">
        <v>110819</v>
      </c>
      <c r="D22" s="184">
        <v>110819</v>
      </c>
      <c r="E22" s="17">
        <f t="shared" si="0"/>
        <v>0</v>
      </c>
      <c r="F22" s="17">
        <f t="shared" si="1"/>
        <v>100</v>
      </c>
    </row>
    <row r="23" ht="19" customHeight="1" spans="1:6">
      <c r="A23" s="80" t="s">
        <v>120</v>
      </c>
      <c r="B23" s="184">
        <v>4739</v>
      </c>
      <c r="C23" s="184">
        <v>4259</v>
      </c>
      <c r="D23" s="184">
        <v>5312</v>
      </c>
      <c r="E23" s="17">
        <f t="shared" si="0"/>
        <v>12.1</v>
      </c>
      <c r="F23" s="17">
        <f t="shared" si="1"/>
        <v>124.7</v>
      </c>
    </row>
    <row r="24" ht="19" customHeight="1" spans="1:6">
      <c r="A24" s="80" t="s">
        <v>122</v>
      </c>
      <c r="B24" s="184">
        <v>31760</v>
      </c>
      <c r="C24" s="184">
        <v>31678</v>
      </c>
      <c r="D24" s="184">
        <v>33008</v>
      </c>
      <c r="E24" s="17">
        <f t="shared" si="0"/>
        <v>3.9</v>
      </c>
      <c r="F24" s="17">
        <f t="shared" si="1"/>
        <v>104.2</v>
      </c>
    </row>
    <row r="25" ht="19" customHeight="1" spans="1:6">
      <c r="A25" s="80" t="s">
        <v>124</v>
      </c>
      <c r="B25" s="184">
        <v>0</v>
      </c>
      <c r="C25" s="184"/>
      <c r="D25" s="184">
        <v>0</v>
      </c>
      <c r="E25" s="17" t="str">
        <f t="shared" si="0"/>
        <v/>
      </c>
      <c r="F25" s="17" t="str">
        <f t="shared" si="1"/>
        <v/>
      </c>
    </row>
    <row r="26" ht="19" customHeight="1" spans="1:6">
      <c r="A26" s="80" t="s">
        <v>126</v>
      </c>
      <c r="B26" s="184">
        <v>123175</v>
      </c>
      <c r="C26" s="184">
        <v>75602</v>
      </c>
      <c r="D26" s="184">
        <v>142408</v>
      </c>
      <c r="E26" s="17">
        <f t="shared" si="0"/>
        <v>15.6</v>
      </c>
      <c r="F26" s="17">
        <f t="shared" si="1"/>
        <v>188.4</v>
      </c>
    </row>
    <row r="27" ht="19" customHeight="1" spans="1:6">
      <c r="A27" s="80" t="s">
        <v>349</v>
      </c>
      <c r="B27" s="184">
        <v>0</v>
      </c>
      <c r="C27" s="184"/>
      <c r="D27" s="184">
        <v>0</v>
      </c>
      <c r="E27" s="17" t="str">
        <f t="shared" si="0"/>
        <v/>
      </c>
      <c r="F27" s="17" t="str">
        <f t="shared" si="1"/>
        <v/>
      </c>
    </row>
    <row r="28" ht="19" customHeight="1" spans="1:6">
      <c r="A28" s="80" t="s">
        <v>130</v>
      </c>
      <c r="B28" s="184">
        <v>0</v>
      </c>
      <c r="C28" s="184"/>
      <c r="D28" s="184">
        <v>0</v>
      </c>
      <c r="E28" s="17" t="str">
        <f t="shared" si="0"/>
        <v/>
      </c>
      <c r="F28" s="17" t="str">
        <f t="shared" si="1"/>
        <v/>
      </c>
    </row>
    <row r="29" ht="19" customHeight="1" spans="1:6">
      <c r="A29" s="80" t="s">
        <v>132</v>
      </c>
      <c r="B29" s="184">
        <v>0</v>
      </c>
      <c r="C29" s="184"/>
      <c r="D29" s="184">
        <v>0</v>
      </c>
      <c r="E29" s="17" t="str">
        <f t="shared" si="0"/>
        <v/>
      </c>
      <c r="F29" s="17" t="str">
        <f t="shared" si="1"/>
        <v/>
      </c>
    </row>
    <row r="30" ht="19" customHeight="1" spans="1:6">
      <c r="A30" s="80" t="s">
        <v>134</v>
      </c>
      <c r="B30" s="184">
        <v>26186</v>
      </c>
      <c r="C30" s="184">
        <v>16311.63</v>
      </c>
      <c r="D30" s="184">
        <v>26075</v>
      </c>
      <c r="E30" s="17">
        <f t="shared" si="0"/>
        <v>-0.4</v>
      </c>
      <c r="F30" s="17">
        <f t="shared" si="1"/>
        <v>159.9</v>
      </c>
    </row>
    <row r="31" ht="19" customHeight="1" spans="1:6">
      <c r="A31" s="80" t="s">
        <v>136</v>
      </c>
      <c r="B31" s="184">
        <v>147642</v>
      </c>
      <c r="C31" s="184">
        <v>109204.91</v>
      </c>
      <c r="D31" s="184">
        <v>157186</v>
      </c>
      <c r="E31" s="17">
        <f t="shared" si="0"/>
        <v>6.5</v>
      </c>
      <c r="F31" s="17">
        <f t="shared" si="1"/>
        <v>143.9</v>
      </c>
    </row>
    <row r="32" ht="19" customHeight="1" spans="1:6">
      <c r="A32" s="80" t="s">
        <v>138</v>
      </c>
      <c r="B32" s="184">
        <v>0</v>
      </c>
      <c r="C32" s="184"/>
      <c r="D32" s="184">
        <v>0</v>
      </c>
      <c r="E32" s="17" t="str">
        <f t="shared" si="0"/>
        <v/>
      </c>
      <c r="F32" s="17" t="str">
        <f t="shared" si="1"/>
        <v/>
      </c>
    </row>
    <row r="33" ht="19" customHeight="1" spans="1:6">
      <c r="A33" s="80" t="s">
        <v>350</v>
      </c>
      <c r="B33" s="184">
        <v>5773</v>
      </c>
      <c r="C33" s="184">
        <v>986</v>
      </c>
      <c r="D33" s="184">
        <v>4030</v>
      </c>
      <c r="E33" s="17">
        <f t="shared" si="0"/>
        <v>-30.2</v>
      </c>
      <c r="F33" s="17">
        <f t="shared" si="1"/>
        <v>408.7</v>
      </c>
    </row>
    <row r="34" ht="19" customHeight="1" spans="1:6">
      <c r="A34" s="80" t="s">
        <v>351</v>
      </c>
      <c r="B34" s="184">
        <v>187292</v>
      </c>
      <c r="C34" s="184">
        <v>161864.6728</v>
      </c>
      <c r="D34" s="184">
        <v>193753</v>
      </c>
      <c r="E34" s="17">
        <f t="shared" si="0"/>
        <v>3.4</v>
      </c>
      <c r="F34" s="17">
        <f t="shared" si="1"/>
        <v>119.7</v>
      </c>
    </row>
    <row r="35" ht="19" customHeight="1" spans="1:6">
      <c r="A35" s="80" t="s">
        <v>144</v>
      </c>
      <c r="B35" s="184">
        <v>212954</v>
      </c>
      <c r="C35" s="184">
        <v>190673.15</v>
      </c>
      <c r="D35" s="184">
        <v>217435</v>
      </c>
      <c r="E35" s="17">
        <f t="shared" si="0"/>
        <v>2.1</v>
      </c>
      <c r="F35" s="17">
        <f t="shared" si="1"/>
        <v>114</v>
      </c>
    </row>
    <row r="36" ht="19" customHeight="1" spans="1:6">
      <c r="A36" s="80" t="s">
        <v>146</v>
      </c>
      <c r="B36" s="184">
        <v>24499</v>
      </c>
      <c r="C36" s="184">
        <v>13000</v>
      </c>
      <c r="D36" s="184">
        <v>16942</v>
      </c>
      <c r="E36" s="17">
        <f t="shared" si="0"/>
        <v>-30.8</v>
      </c>
      <c r="F36" s="17">
        <f t="shared" si="1"/>
        <v>130.3</v>
      </c>
    </row>
    <row r="37" ht="19" customHeight="1" spans="1:6">
      <c r="A37" s="80" t="s">
        <v>148</v>
      </c>
      <c r="B37" s="184">
        <v>0</v>
      </c>
      <c r="C37" s="184"/>
      <c r="D37" s="184">
        <v>0</v>
      </c>
      <c r="E37" s="17" t="str">
        <f t="shared" si="0"/>
        <v/>
      </c>
      <c r="F37" s="17" t="str">
        <f t="shared" si="1"/>
        <v/>
      </c>
    </row>
    <row r="38" ht="19" customHeight="1" spans="1:6">
      <c r="A38" s="80" t="s">
        <v>150</v>
      </c>
      <c r="B38" s="184">
        <v>79523</v>
      </c>
      <c r="C38" s="184">
        <v>59316.21</v>
      </c>
      <c r="D38" s="184">
        <v>90496</v>
      </c>
      <c r="E38" s="17">
        <f t="shared" si="0"/>
        <v>13.8</v>
      </c>
      <c r="F38" s="17">
        <f t="shared" si="1"/>
        <v>152.6</v>
      </c>
    </row>
    <row r="39" ht="19" customHeight="1" spans="1:6">
      <c r="A39" s="80" t="s">
        <v>152</v>
      </c>
      <c r="B39" s="184">
        <v>7465</v>
      </c>
      <c r="C39" s="184">
        <v>5950</v>
      </c>
      <c r="D39" s="184">
        <v>26168</v>
      </c>
      <c r="E39" s="17">
        <f t="shared" si="0"/>
        <v>250.5</v>
      </c>
      <c r="F39" s="17">
        <f t="shared" si="1"/>
        <v>439.8</v>
      </c>
    </row>
    <row r="40" ht="19" customHeight="1" spans="1:6">
      <c r="A40" s="80" t="s">
        <v>352</v>
      </c>
      <c r="B40" s="184">
        <v>0</v>
      </c>
      <c r="C40" s="184"/>
      <c r="D40" s="184">
        <v>0</v>
      </c>
      <c r="E40" s="17" t="str">
        <f t="shared" si="0"/>
        <v/>
      </c>
      <c r="F40" s="17" t="str">
        <f t="shared" si="1"/>
        <v/>
      </c>
    </row>
    <row r="41" ht="19" customHeight="1" spans="1:6">
      <c r="A41" s="80" t="s">
        <v>353</v>
      </c>
      <c r="B41" s="184">
        <v>0</v>
      </c>
      <c r="C41" s="184"/>
      <c r="D41" s="184">
        <v>0</v>
      </c>
      <c r="E41" s="17" t="str">
        <f t="shared" si="0"/>
        <v/>
      </c>
      <c r="F41" s="17" t="str">
        <f t="shared" si="1"/>
        <v/>
      </c>
    </row>
    <row r="42" ht="19" customHeight="1" spans="1:6">
      <c r="A42" s="80" t="s">
        <v>158</v>
      </c>
      <c r="B42" s="184">
        <v>0</v>
      </c>
      <c r="C42" s="184"/>
      <c r="D42" s="184">
        <v>0</v>
      </c>
      <c r="E42" s="17" t="str">
        <f t="shared" si="0"/>
        <v/>
      </c>
      <c r="F42" s="17" t="str">
        <f t="shared" si="1"/>
        <v/>
      </c>
    </row>
    <row r="43" ht="19" customHeight="1" spans="1:6">
      <c r="A43" s="80" t="s">
        <v>354</v>
      </c>
      <c r="B43" s="184">
        <v>0</v>
      </c>
      <c r="C43" s="184"/>
      <c r="D43" s="184">
        <v>0</v>
      </c>
      <c r="E43" s="17" t="str">
        <f t="shared" si="0"/>
        <v/>
      </c>
      <c r="F43" s="17" t="str">
        <f t="shared" si="1"/>
        <v/>
      </c>
    </row>
    <row r="44" ht="19" customHeight="1" spans="1:6">
      <c r="A44" s="80" t="s">
        <v>162</v>
      </c>
      <c r="B44" s="184">
        <v>54892</v>
      </c>
      <c r="C44" s="184">
        <v>20503.24</v>
      </c>
      <c r="D44" s="184">
        <v>44711</v>
      </c>
      <c r="E44" s="17">
        <f t="shared" si="0"/>
        <v>-18.5</v>
      </c>
      <c r="F44" s="17">
        <f t="shared" si="1"/>
        <v>218.1</v>
      </c>
    </row>
    <row r="45" ht="19" customHeight="1" spans="1:6">
      <c r="A45" s="80" t="s">
        <v>355</v>
      </c>
      <c r="B45" s="184">
        <v>0</v>
      </c>
      <c r="C45" s="184"/>
      <c r="D45" s="184">
        <v>0</v>
      </c>
      <c r="E45" s="17" t="str">
        <f t="shared" si="0"/>
        <v/>
      </c>
      <c r="F45" s="17" t="str">
        <f t="shared" si="1"/>
        <v/>
      </c>
    </row>
    <row r="46" ht="19" customHeight="1" spans="1:6">
      <c r="A46" s="80" t="s">
        <v>356</v>
      </c>
      <c r="B46" s="184">
        <v>2980</v>
      </c>
      <c r="C46" s="184"/>
      <c r="D46" s="184">
        <v>866</v>
      </c>
      <c r="E46" s="17">
        <f t="shared" si="0"/>
        <v>-70.9</v>
      </c>
      <c r="F46" s="17" t="str">
        <f t="shared" si="1"/>
        <v/>
      </c>
    </row>
    <row r="47" ht="19" customHeight="1" spans="1:6">
      <c r="A47" s="80" t="s">
        <v>168</v>
      </c>
      <c r="B47" s="184">
        <v>0</v>
      </c>
      <c r="C47" s="184"/>
      <c r="D47" s="184">
        <v>0</v>
      </c>
      <c r="E47" s="17" t="str">
        <f t="shared" si="0"/>
        <v/>
      </c>
      <c r="F47" s="17" t="str">
        <f t="shared" si="1"/>
        <v/>
      </c>
    </row>
    <row r="48" ht="19" customHeight="1" spans="1:6">
      <c r="A48" s="80" t="s">
        <v>176</v>
      </c>
      <c r="B48" s="184">
        <v>83835</v>
      </c>
      <c r="C48" s="184">
        <v>80720</v>
      </c>
      <c r="D48" s="184">
        <v>16508</v>
      </c>
      <c r="E48" s="17">
        <f t="shared" si="0"/>
        <v>-80.3</v>
      </c>
      <c r="F48" s="17">
        <f t="shared" si="1"/>
        <v>20.5</v>
      </c>
    </row>
    <row r="49" ht="19" customHeight="1" spans="1:6">
      <c r="A49" s="141" t="s">
        <v>357</v>
      </c>
      <c r="B49" s="184">
        <v>579324</v>
      </c>
      <c r="C49" s="184"/>
      <c r="D49" s="184">
        <v>491550</v>
      </c>
      <c r="E49" s="17">
        <f t="shared" si="0"/>
        <v>-15.2</v>
      </c>
      <c r="F49" s="17" t="str">
        <f t="shared" si="1"/>
        <v/>
      </c>
    </row>
    <row r="50" ht="19" customHeight="1" spans="1:6">
      <c r="A50" s="80" t="s">
        <v>179</v>
      </c>
      <c r="B50" s="184">
        <v>11359</v>
      </c>
      <c r="C50" s="184"/>
      <c r="D50" s="184">
        <v>4280</v>
      </c>
      <c r="E50" s="17">
        <f t="shared" si="0"/>
        <v>-62.3</v>
      </c>
      <c r="F50" s="17" t="str">
        <f t="shared" si="1"/>
        <v/>
      </c>
    </row>
    <row r="51" ht="19" customHeight="1" spans="1:6">
      <c r="A51" s="80" t="s">
        <v>180</v>
      </c>
      <c r="B51" s="184">
        <v>0</v>
      </c>
      <c r="C51" s="184"/>
      <c r="D51" s="184">
        <v>0</v>
      </c>
      <c r="E51" s="17" t="str">
        <f t="shared" si="0"/>
        <v/>
      </c>
      <c r="F51" s="17" t="str">
        <f t="shared" si="1"/>
        <v/>
      </c>
    </row>
    <row r="52" ht="19" customHeight="1" spans="1:6">
      <c r="A52" s="80" t="s">
        <v>181</v>
      </c>
      <c r="B52" s="184">
        <v>5</v>
      </c>
      <c r="C52" s="184"/>
      <c r="D52" s="184">
        <v>0</v>
      </c>
      <c r="E52" s="17">
        <f t="shared" si="0"/>
        <v>-100</v>
      </c>
      <c r="F52" s="17" t="str">
        <f t="shared" si="1"/>
        <v/>
      </c>
    </row>
    <row r="53" ht="19" customHeight="1" spans="1:6">
      <c r="A53" s="80" t="s">
        <v>182</v>
      </c>
      <c r="B53" s="184">
        <v>2628</v>
      </c>
      <c r="C53" s="184"/>
      <c r="D53" s="184">
        <v>170</v>
      </c>
      <c r="E53" s="17">
        <f t="shared" si="0"/>
        <v>-93.5</v>
      </c>
      <c r="F53" s="17" t="str">
        <f t="shared" si="1"/>
        <v/>
      </c>
    </row>
    <row r="54" ht="19" customHeight="1" spans="1:6">
      <c r="A54" s="80" t="s">
        <v>183</v>
      </c>
      <c r="B54" s="184">
        <v>12310</v>
      </c>
      <c r="C54" s="184"/>
      <c r="D54" s="184">
        <v>11933</v>
      </c>
      <c r="E54" s="17">
        <f t="shared" si="0"/>
        <v>-3.1</v>
      </c>
      <c r="F54" s="17" t="str">
        <f t="shared" si="1"/>
        <v/>
      </c>
    </row>
    <row r="55" ht="19" customHeight="1" spans="1:6">
      <c r="A55" s="80" t="s">
        <v>184</v>
      </c>
      <c r="B55" s="184">
        <v>448</v>
      </c>
      <c r="C55" s="184"/>
      <c r="D55" s="184">
        <v>20525</v>
      </c>
      <c r="E55" s="17">
        <f t="shared" si="0"/>
        <v>4481.5</v>
      </c>
      <c r="F55" s="17" t="str">
        <f t="shared" si="1"/>
        <v/>
      </c>
    </row>
    <row r="56" ht="19" customHeight="1" spans="1:6">
      <c r="A56" s="80" t="s">
        <v>185</v>
      </c>
      <c r="B56" s="184">
        <v>13826</v>
      </c>
      <c r="C56" s="184"/>
      <c r="D56" s="184">
        <v>4027</v>
      </c>
      <c r="E56" s="17">
        <f t="shared" si="0"/>
        <v>-70.9</v>
      </c>
      <c r="F56" s="17" t="str">
        <f t="shared" si="1"/>
        <v/>
      </c>
    </row>
    <row r="57" ht="19" customHeight="1" spans="1:6">
      <c r="A57" s="80" t="s">
        <v>186</v>
      </c>
      <c r="B57" s="184">
        <v>11652</v>
      </c>
      <c r="C57" s="184">
        <v>5748.64</v>
      </c>
      <c r="D57" s="184">
        <v>6594</v>
      </c>
      <c r="E57" s="17">
        <f t="shared" si="0"/>
        <v>-43.4</v>
      </c>
      <c r="F57" s="17">
        <f t="shared" si="1"/>
        <v>114.7</v>
      </c>
    </row>
    <row r="58" ht="19" customHeight="1" spans="1:6">
      <c r="A58" s="80" t="s">
        <v>187</v>
      </c>
      <c r="B58" s="184">
        <v>46206</v>
      </c>
      <c r="C58" s="184">
        <v>3296.5</v>
      </c>
      <c r="D58" s="184">
        <v>37017</v>
      </c>
      <c r="E58" s="17">
        <f t="shared" si="0"/>
        <v>-19.9</v>
      </c>
      <c r="F58" s="17">
        <f t="shared" si="1"/>
        <v>1122.9</v>
      </c>
    </row>
    <row r="59" ht="19" customHeight="1" spans="1:6">
      <c r="A59" s="80" t="s">
        <v>188</v>
      </c>
      <c r="B59" s="184">
        <v>38303</v>
      </c>
      <c r="C59" s="184">
        <v>16555</v>
      </c>
      <c r="D59" s="184">
        <v>45816</v>
      </c>
      <c r="E59" s="17">
        <f t="shared" si="0"/>
        <v>19.6</v>
      </c>
      <c r="F59" s="17">
        <f t="shared" si="1"/>
        <v>276.8</v>
      </c>
    </row>
    <row r="60" ht="19" customHeight="1" spans="1:6">
      <c r="A60" s="80" t="s">
        <v>189</v>
      </c>
      <c r="B60" s="184">
        <v>31664</v>
      </c>
      <c r="C60" s="184"/>
      <c r="D60" s="184">
        <v>24141</v>
      </c>
      <c r="E60" s="17">
        <f t="shared" si="0"/>
        <v>-23.8</v>
      </c>
      <c r="F60" s="17" t="str">
        <f t="shared" si="1"/>
        <v/>
      </c>
    </row>
    <row r="61" ht="19" customHeight="1" spans="1:6">
      <c r="A61" s="80" t="s">
        <v>190</v>
      </c>
      <c r="B61" s="184">
        <v>203583</v>
      </c>
      <c r="C61" s="184">
        <v>71695</v>
      </c>
      <c r="D61" s="184">
        <v>166279</v>
      </c>
      <c r="E61" s="17">
        <f t="shared" si="0"/>
        <v>-18.3</v>
      </c>
      <c r="F61" s="17">
        <f t="shared" si="1"/>
        <v>231.9</v>
      </c>
    </row>
    <row r="62" ht="19" customHeight="1" spans="1:6">
      <c r="A62" s="80" t="s">
        <v>191</v>
      </c>
      <c r="B62" s="184">
        <v>46052</v>
      </c>
      <c r="C62" s="184">
        <v>3000</v>
      </c>
      <c r="D62" s="184">
        <v>2436</v>
      </c>
      <c r="E62" s="17">
        <f t="shared" si="0"/>
        <v>-94.7</v>
      </c>
      <c r="F62" s="17">
        <f t="shared" si="1"/>
        <v>81.2</v>
      </c>
    </row>
    <row r="63" ht="19" customHeight="1" spans="1:6">
      <c r="A63" s="80" t="s">
        <v>192</v>
      </c>
      <c r="B63" s="184">
        <v>78484</v>
      </c>
      <c r="C63" s="184">
        <v>2420</v>
      </c>
      <c r="D63" s="184">
        <v>76518</v>
      </c>
      <c r="E63" s="17">
        <f t="shared" si="0"/>
        <v>-2.5</v>
      </c>
      <c r="F63" s="17">
        <f t="shared" si="1"/>
        <v>3161.9</v>
      </c>
    </row>
    <row r="64" ht="19" customHeight="1" spans="1:6">
      <c r="A64" s="80" t="s">
        <v>194</v>
      </c>
      <c r="B64" s="184">
        <v>11983</v>
      </c>
      <c r="C64" s="184">
        <v>1735</v>
      </c>
      <c r="D64" s="184">
        <v>7564</v>
      </c>
      <c r="E64" s="17">
        <f t="shared" si="0"/>
        <v>-36.9</v>
      </c>
      <c r="F64" s="17">
        <f t="shared" si="1"/>
        <v>436</v>
      </c>
    </row>
    <row r="65" ht="19" customHeight="1" spans="1:6">
      <c r="A65" s="80" t="s">
        <v>195</v>
      </c>
      <c r="B65" s="184">
        <v>2933</v>
      </c>
      <c r="C65" s="184"/>
      <c r="D65" s="184">
        <v>26565</v>
      </c>
      <c r="E65" s="17">
        <f t="shared" si="0"/>
        <v>805.7</v>
      </c>
      <c r="F65" s="17" t="str">
        <f t="shared" si="1"/>
        <v/>
      </c>
    </row>
    <row r="66" ht="19" customHeight="1" spans="1:6">
      <c r="A66" s="80" t="s">
        <v>196</v>
      </c>
      <c r="B66" s="184">
        <v>9254</v>
      </c>
      <c r="C66" s="184">
        <v>60</v>
      </c>
      <c r="D66" s="184">
        <v>5483</v>
      </c>
      <c r="E66" s="17">
        <f t="shared" si="0"/>
        <v>-40.7</v>
      </c>
      <c r="F66" s="17">
        <f t="shared" si="1"/>
        <v>9138.3</v>
      </c>
    </row>
    <row r="67" ht="19" customHeight="1" spans="1:6">
      <c r="A67" s="80" t="s">
        <v>197</v>
      </c>
      <c r="B67" s="184">
        <v>39855</v>
      </c>
      <c r="C67" s="184">
        <v>35000</v>
      </c>
      <c r="D67" s="184">
        <v>38921</v>
      </c>
      <c r="E67" s="17">
        <f t="shared" si="0"/>
        <v>-2.3</v>
      </c>
      <c r="F67" s="17">
        <f t="shared" si="1"/>
        <v>111.2</v>
      </c>
    </row>
    <row r="68" ht="19" customHeight="1" spans="1:6">
      <c r="A68" s="80" t="s">
        <v>198</v>
      </c>
      <c r="B68" s="184">
        <v>300</v>
      </c>
      <c r="C68" s="184"/>
      <c r="D68" s="184">
        <v>9546</v>
      </c>
      <c r="E68" s="17">
        <f t="shared" ref="E68:E80" si="2">IF(B68&lt;&gt;0,ROUND(100*(D68/B68-1),1),"")</f>
        <v>3082</v>
      </c>
      <c r="F68" s="17" t="str">
        <f t="shared" ref="F68:F80" si="3">IF(C68&lt;&gt;0,ROUND(100*(D68/C68),1),"")</f>
        <v/>
      </c>
    </row>
    <row r="69" ht="19" customHeight="1" spans="1:6">
      <c r="A69" s="80" t="s">
        <v>199</v>
      </c>
      <c r="B69" s="184">
        <v>9576</v>
      </c>
      <c r="C69" s="184">
        <v>431</v>
      </c>
      <c r="D69" s="184">
        <v>2377</v>
      </c>
      <c r="E69" s="17">
        <f t="shared" si="2"/>
        <v>-75.2</v>
      </c>
      <c r="F69" s="17">
        <f t="shared" si="3"/>
        <v>551.5</v>
      </c>
    </row>
    <row r="70" ht="19" customHeight="1" spans="1:6">
      <c r="A70" s="80" t="s">
        <v>201</v>
      </c>
      <c r="B70" s="184">
        <v>8903</v>
      </c>
      <c r="C70" s="184"/>
      <c r="D70" s="184">
        <v>1358</v>
      </c>
      <c r="E70" s="17">
        <f t="shared" si="2"/>
        <v>-84.7</v>
      </c>
      <c r="F70" s="17" t="str">
        <f t="shared" si="3"/>
        <v/>
      </c>
    </row>
    <row r="71" ht="19" customHeight="1" spans="1:6">
      <c r="A71" s="197" t="s">
        <v>358</v>
      </c>
      <c r="B71" s="184">
        <v>142557</v>
      </c>
      <c r="C71" s="184">
        <v>125077</v>
      </c>
      <c r="D71" s="184">
        <v>186137</v>
      </c>
      <c r="E71" s="17">
        <f t="shared" si="2"/>
        <v>30.6</v>
      </c>
      <c r="F71" s="17">
        <f t="shared" si="3"/>
        <v>148.8</v>
      </c>
    </row>
    <row r="72" ht="19" customHeight="1" spans="1:6">
      <c r="A72" s="198" t="s">
        <v>359</v>
      </c>
      <c r="B72" s="184">
        <v>1398</v>
      </c>
      <c r="C72" s="184">
        <v>162</v>
      </c>
      <c r="D72" s="184">
        <v>1398</v>
      </c>
      <c r="E72" s="17">
        <f t="shared" si="2"/>
        <v>0</v>
      </c>
      <c r="F72" s="17">
        <f t="shared" si="3"/>
        <v>863</v>
      </c>
    </row>
    <row r="73" ht="19" customHeight="1" spans="1:6">
      <c r="A73" s="198" t="s">
        <v>360</v>
      </c>
      <c r="B73" s="184">
        <v>141159</v>
      </c>
      <c r="C73" s="184">
        <v>124915</v>
      </c>
      <c r="D73" s="184">
        <v>184739</v>
      </c>
      <c r="E73" s="17">
        <f t="shared" si="2"/>
        <v>30.9</v>
      </c>
      <c r="F73" s="17">
        <f t="shared" si="3"/>
        <v>147.9</v>
      </c>
    </row>
    <row r="74" ht="19" customHeight="1" spans="1:6">
      <c r="A74" s="199" t="s">
        <v>361</v>
      </c>
      <c r="B74" s="184">
        <v>46167</v>
      </c>
      <c r="C74" s="184">
        <v>59198.8630830995</v>
      </c>
      <c r="D74" s="184">
        <v>58089</v>
      </c>
      <c r="E74" s="17">
        <f t="shared" si="2"/>
        <v>25.8</v>
      </c>
      <c r="F74" s="17">
        <f t="shared" si="3"/>
        <v>98.1</v>
      </c>
    </row>
    <row r="75" ht="19" customHeight="1" spans="1:6">
      <c r="A75" s="199" t="s">
        <v>362</v>
      </c>
      <c r="B75" s="184">
        <v>286120</v>
      </c>
      <c r="C75" s="184">
        <v>252491</v>
      </c>
      <c r="D75" s="184">
        <v>331298</v>
      </c>
      <c r="E75" s="17">
        <f t="shared" si="2"/>
        <v>15.8</v>
      </c>
      <c r="F75" s="17">
        <f t="shared" si="3"/>
        <v>131.2</v>
      </c>
    </row>
    <row r="76" ht="19" customHeight="1" spans="1:6">
      <c r="A76" s="199" t="s">
        <v>363</v>
      </c>
      <c r="B76" s="184">
        <v>365011</v>
      </c>
      <c r="C76" s="184"/>
      <c r="D76" s="184">
        <v>176348</v>
      </c>
      <c r="E76" s="17">
        <f t="shared" si="2"/>
        <v>-51.7</v>
      </c>
      <c r="F76" s="17" t="str">
        <f t="shared" si="3"/>
        <v/>
      </c>
    </row>
    <row r="77" ht="19" customHeight="1" spans="1:6">
      <c r="A77" s="199" t="s">
        <v>364</v>
      </c>
      <c r="B77" s="184">
        <v>118263</v>
      </c>
      <c r="C77" s="184"/>
      <c r="D77" s="184">
        <v>20000</v>
      </c>
      <c r="E77" s="17">
        <f t="shared" si="2"/>
        <v>-83.1</v>
      </c>
      <c r="F77" s="17" t="str">
        <f t="shared" si="3"/>
        <v/>
      </c>
    </row>
  </sheetData>
  <autoFilter ref="A3:D77">
    <extLst/>
  </autoFilter>
  <mergeCells count="1">
    <mergeCell ref="A1:F1"/>
  </mergeCells>
  <pageMargins left="0.75" right="0.47" top="1" bottom="1" header="0.5" footer="0.5"/>
  <pageSetup paperSize="9" firstPageNumber="23" fitToHeight="0" orientation="portrait" useFirstPageNumber="1" horizontalDpi="600" verticalDpi="600"/>
  <headerFooter alignWithMargins="0" scaleWithDoc="0">
    <evenFooter>&amp;L&amp;14—&amp;P—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opLeftCell="A58" workbookViewId="0">
      <selection activeCell="A5" sqref="A5:F70"/>
    </sheetView>
  </sheetViews>
  <sheetFormatPr defaultColWidth="9" defaultRowHeight="14.25" outlineLevelCol="5"/>
  <cols>
    <col min="1" max="1" width="38.75" style="58" customWidth="1"/>
    <col min="2" max="4" width="10.625" style="58" customWidth="1"/>
    <col min="5" max="6" width="8.25" style="58" customWidth="1"/>
    <col min="7" max="16384" width="9" style="58"/>
  </cols>
  <sheetData>
    <row r="1" s="58" customFormat="1" ht="27" spans="1:6">
      <c r="A1" s="190" t="s">
        <v>365</v>
      </c>
      <c r="B1" s="190"/>
      <c r="C1" s="190"/>
      <c r="D1" s="190"/>
      <c r="E1" s="190"/>
      <c r="F1" s="190"/>
    </row>
    <row r="2" s="67" customFormat="1" ht="18" customHeight="1" spans="1:6">
      <c r="A2" s="49"/>
      <c r="B2" s="49"/>
      <c r="C2" s="49"/>
      <c r="D2" s="49"/>
      <c r="E2" s="33"/>
      <c r="F2" s="33" t="s">
        <v>24</v>
      </c>
    </row>
    <row r="3" s="189" customFormat="1" ht="30" customHeight="1" spans="1:6">
      <c r="A3" s="50" t="s">
        <v>31</v>
      </c>
      <c r="B3" s="50" t="s">
        <v>341</v>
      </c>
      <c r="C3" s="50" t="s">
        <v>366</v>
      </c>
      <c r="D3" s="50" t="s">
        <v>26</v>
      </c>
      <c r="E3" s="10" t="s">
        <v>343</v>
      </c>
      <c r="F3" s="11" t="s">
        <v>30</v>
      </c>
    </row>
    <row r="4" s="189" customFormat="1" ht="21" customHeight="1" spans="1:6">
      <c r="A4" s="158" t="s">
        <v>344</v>
      </c>
      <c r="B4" s="191">
        <f>SUM(B5,B71,B74,B75,B76,B77)</f>
        <v>2692889</v>
      </c>
      <c r="C4" s="191">
        <f>SUM(C5,C71,C74,C75,C76,C77)</f>
        <v>1518357.7128</v>
      </c>
      <c r="D4" s="191">
        <f>SUM(D5,D71,D74,D75,D76,D77)</f>
        <v>2356657</v>
      </c>
      <c r="E4" s="17">
        <f>IF(B4&lt;&gt;0,ROUND(100*(D4/B4-1),1),"")</f>
        <v>-12.5</v>
      </c>
      <c r="F4" s="17">
        <f>IF(C4&lt;&gt;0,ROUND(100*(D4/C4),1),"")</f>
        <v>155.2</v>
      </c>
    </row>
    <row r="5" s="58" customFormat="1" ht="21" customHeight="1" spans="1:6">
      <c r="A5" s="148" t="s">
        <v>367</v>
      </c>
      <c r="B5" s="37">
        <f>SUM(B6,B13,B49)</f>
        <v>2146404</v>
      </c>
      <c r="C5" s="192">
        <v>1414357.7128</v>
      </c>
      <c r="D5" s="37">
        <v>1865305</v>
      </c>
      <c r="E5" s="17">
        <f>IF(B5&lt;&gt;0,ROUND(100*(D5/B5-1),1),"")</f>
        <v>-13.1</v>
      </c>
      <c r="F5" s="17">
        <f>IF(C5&lt;&gt;0,ROUND(100*(D5/C5),1),"")</f>
        <v>131.9</v>
      </c>
    </row>
    <row r="6" s="58" customFormat="1" ht="21" customHeight="1" spans="1:6">
      <c r="A6" s="148" t="s">
        <v>346</v>
      </c>
      <c r="B6" s="37">
        <f>SUM(B7:B12)</f>
        <v>66312</v>
      </c>
      <c r="C6" s="192">
        <v>66312</v>
      </c>
      <c r="D6" s="37">
        <v>77428</v>
      </c>
      <c r="E6" s="17">
        <f t="shared" ref="E6:E37" si="0">IF(B6&lt;&gt;0,ROUND(100*(D6/B6-1),1),"")</f>
        <v>16.8</v>
      </c>
      <c r="F6" s="17">
        <f t="shared" ref="F6:F37" si="1">IF(C6&lt;&gt;0,ROUND(100*(D6/C6),1),"")</f>
        <v>116.8</v>
      </c>
    </row>
    <row r="7" s="58" customFormat="1" ht="21" customHeight="1" spans="1:6">
      <c r="A7" s="149" t="s">
        <v>90</v>
      </c>
      <c r="B7" s="37">
        <v>5444</v>
      </c>
      <c r="C7" s="192">
        <v>5444</v>
      </c>
      <c r="D7" s="37">
        <v>5444</v>
      </c>
      <c r="E7" s="17">
        <f t="shared" si="0"/>
        <v>0</v>
      </c>
      <c r="F7" s="17">
        <f t="shared" si="1"/>
        <v>100</v>
      </c>
    </row>
    <row r="8" s="58" customFormat="1" ht="21" customHeight="1" spans="1:6">
      <c r="A8" s="149" t="s">
        <v>92</v>
      </c>
      <c r="B8" s="37">
        <v>2952</v>
      </c>
      <c r="C8" s="192">
        <v>2952</v>
      </c>
      <c r="D8" s="37">
        <v>2952</v>
      </c>
      <c r="E8" s="17">
        <f t="shared" si="0"/>
        <v>0</v>
      </c>
      <c r="F8" s="17">
        <f t="shared" si="1"/>
        <v>100</v>
      </c>
    </row>
    <row r="9" s="58" customFormat="1" ht="21" customHeight="1" spans="1:6">
      <c r="A9" s="149" t="s">
        <v>94</v>
      </c>
      <c r="B9" s="37">
        <v>29484</v>
      </c>
      <c r="C9" s="192">
        <v>29484</v>
      </c>
      <c r="D9" s="37">
        <v>38633</v>
      </c>
      <c r="E9" s="17">
        <f t="shared" si="0"/>
        <v>31</v>
      </c>
      <c r="F9" s="17">
        <f t="shared" si="1"/>
        <v>131</v>
      </c>
    </row>
    <row r="10" s="58" customFormat="1" ht="21" customHeight="1" spans="1:6">
      <c r="A10" s="149" t="s">
        <v>96</v>
      </c>
      <c r="B10" s="37">
        <v>113</v>
      </c>
      <c r="C10" s="192">
        <v>113</v>
      </c>
      <c r="D10" s="37">
        <v>113</v>
      </c>
      <c r="E10" s="17">
        <f t="shared" si="0"/>
        <v>0</v>
      </c>
      <c r="F10" s="17">
        <f t="shared" si="1"/>
        <v>100</v>
      </c>
    </row>
    <row r="11" s="58" customFormat="1" ht="21" customHeight="1" spans="1:6">
      <c r="A11" s="149" t="s">
        <v>98</v>
      </c>
      <c r="B11" s="37">
        <v>2994</v>
      </c>
      <c r="C11" s="192">
        <v>2994</v>
      </c>
      <c r="D11" s="37">
        <v>4961</v>
      </c>
      <c r="E11" s="17">
        <f t="shared" si="0"/>
        <v>65.7</v>
      </c>
      <c r="F11" s="17">
        <f t="shared" si="1"/>
        <v>165.7</v>
      </c>
    </row>
    <row r="12" s="58" customFormat="1" ht="21" customHeight="1" spans="1:6">
      <c r="A12" s="149" t="s">
        <v>100</v>
      </c>
      <c r="B12" s="37">
        <v>25325</v>
      </c>
      <c r="C12" s="192">
        <v>25325</v>
      </c>
      <c r="D12" s="37">
        <v>25325</v>
      </c>
      <c r="E12" s="17">
        <f t="shared" si="0"/>
        <v>0</v>
      </c>
      <c r="F12" s="17">
        <f t="shared" si="1"/>
        <v>100</v>
      </c>
    </row>
    <row r="13" s="58" customFormat="1" ht="21" customHeight="1" spans="1:6">
      <c r="A13" s="148" t="s">
        <v>347</v>
      </c>
      <c r="B13" s="37">
        <f>SUM(B14:B48)</f>
        <v>1586437</v>
      </c>
      <c r="C13" s="192">
        <v>1176919.6728</v>
      </c>
      <c r="D13" s="37">
        <v>1423588</v>
      </c>
      <c r="E13" s="17">
        <f t="shared" si="0"/>
        <v>-10.3</v>
      </c>
      <c r="F13" s="17">
        <f t="shared" si="1"/>
        <v>121</v>
      </c>
    </row>
    <row r="14" s="58" customFormat="1" ht="21" customHeight="1" spans="1:6">
      <c r="A14" s="149" t="s">
        <v>104</v>
      </c>
      <c r="B14" s="37">
        <v>66912</v>
      </c>
      <c r="C14" s="192">
        <v>69474.84</v>
      </c>
      <c r="D14" s="37">
        <v>72091</v>
      </c>
      <c r="E14" s="17">
        <f t="shared" si="0"/>
        <v>7.7</v>
      </c>
      <c r="F14" s="17">
        <f t="shared" si="1"/>
        <v>103.8</v>
      </c>
    </row>
    <row r="15" s="58" customFormat="1" ht="21" customHeight="1" spans="1:6">
      <c r="A15" s="149" t="s">
        <v>106</v>
      </c>
      <c r="B15" s="37">
        <v>279923</v>
      </c>
      <c r="C15" s="192">
        <v>282949</v>
      </c>
      <c r="D15" s="37">
        <v>314750</v>
      </c>
      <c r="E15" s="17">
        <f t="shared" si="0"/>
        <v>12.4</v>
      </c>
      <c r="F15" s="17">
        <f t="shared" si="1"/>
        <v>111.2</v>
      </c>
    </row>
    <row r="16" s="58" customFormat="1" ht="21" customHeight="1" spans="1:6">
      <c r="A16" s="149" t="s">
        <v>108</v>
      </c>
      <c r="B16" s="37">
        <v>130367</v>
      </c>
      <c r="C16" s="192">
        <v>62468</v>
      </c>
      <c r="D16" s="37">
        <v>80010</v>
      </c>
      <c r="E16" s="17">
        <f t="shared" si="0"/>
        <v>-38.6</v>
      </c>
      <c r="F16" s="17">
        <f t="shared" si="1"/>
        <v>128.1</v>
      </c>
    </row>
    <row r="17" s="58" customFormat="1" ht="21" customHeight="1" spans="1:6">
      <c r="A17" s="149" t="s">
        <v>110</v>
      </c>
      <c r="B17" s="37">
        <v>65105</v>
      </c>
      <c r="C17" s="192">
        <v>34242</v>
      </c>
      <c r="D17" s="37">
        <v>49829</v>
      </c>
      <c r="E17" s="17">
        <f t="shared" si="0"/>
        <v>-23.5</v>
      </c>
      <c r="F17" s="17">
        <f t="shared" si="1"/>
        <v>145.5</v>
      </c>
    </row>
    <row r="18" s="58" customFormat="1" ht="21" customHeight="1" spans="1:6">
      <c r="A18" s="149" t="s">
        <v>112</v>
      </c>
      <c r="B18" s="37">
        <v>0</v>
      </c>
      <c r="C18" s="192">
        <v>0</v>
      </c>
      <c r="D18" s="37">
        <v>0</v>
      </c>
      <c r="E18" s="17" t="str">
        <f t="shared" si="0"/>
        <v/>
      </c>
      <c r="F18" s="17" t="str">
        <f t="shared" si="1"/>
        <v/>
      </c>
    </row>
    <row r="19" s="58" customFormat="1" ht="21" customHeight="1" spans="1:6">
      <c r="A19" s="149" t="s">
        <v>348</v>
      </c>
      <c r="B19" s="37">
        <v>0</v>
      </c>
      <c r="C19" s="192">
        <v>0</v>
      </c>
      <c r="D19" s="37">
        <v>0</v>
      </c>
      <c r="E19" s="17" t="str">
        <f t="shared" si="0"/>
        <v/>
      </c>
      <c r="F19" s="17" t="str">
        <f t="shared" si="1"/>
        <v/>
      </c>
    </row>
    <row r="20" s="58" customFormat="1" ht="21" customHeight="1" spans="1:6">
      <c r="A20" s="149" t="s">
        <v>114</v>
      </c>
      <c r="B20" s="37">
        <v>3054</v>
      </c>
      <c r="C20" s="192">
        <v>1186</v>
      </c>
      <c r="D20" s="37">
        <v>3545</v>
      </c>
      <c r="E20" s="17">
        <f t="shared" si="0"/>
        <v>16.1</v>
      </c>
      <c r="F20" s="17">
        <f t="shared" si="1"/>
        <v>298.9</v>
      </c>
    </row>
    <row r="21" s="58" customFormat="1" ht="21" customHeight="1" spans="1:6">
      <c r="A21" s="149" t="s">
        <v>116</v>
      </c>
      <c r="B21" s="37">
        <v>23328</v>
      </c>
      <c r="C21" s="192">
        <v>12718</v>
      </c>
      <c r="D21" s="37">
        <v>23073</v>
      </c>
      <c r="E21" s="17">
        <f t="shared" si="0"/>
        <v>-1.1</v>
      </c>
      <c r="F21" s="17">
        <f t="shared" si="1"/>
        <v>181.4</v>
      </c>
    </row>
    <row r="22" s="58" customFormat="1" ht="21" customHeight="1" spans="1:6">
      <c r="A22" s="149" t="s">
        <v>118</v>
      </c>
      <c r="B22" s="37">
        <v>134266</v>
      </c>
      <c r="C22" s="192">
        <v>134266.19</v>
      </c>
      <c r="D22" s="37">
        <v>134266</v>
      </c>
      <c r="E22" s="17">
        <f t="shared" si="0"/>
        <v>0</v>
      </c>
      <c r="F22" s="17">
        <f t="shared" si="1"/>
        <v>100</v>
      </c>
    </row>
    <row r="23" s="58" customFormat="1" ht="21" customHeight="1" spans="1:6">
      <c r="A23" s="149" t="s">
        <v>120</v>
      </c>
      <c r="B23" s="37">
        <v>4739</v>
      </c>
      <c r="C23" s="192">
        <v>4259</v>
      </c>
      <c r="D23" s="37">
        <v>5312</v>
      </c>
      <c r="E23" s="17">
        <f t="shared" si="0"/>
        <v>12.1</v>
      </c>
      <c r="F23" s="17">
        <f t="shared" si="1"/>
        <v>124.7</v>
      </c>
    </row>
    <row r="24" s="58" customFormat="1" ht="21" customHeight="1" spans="1:6">
      <c r="A24" s="149" t="s">
        <v>122</v>
      </c>
      <c r="B24" s="37">
        <v>31730</v>
      </c>
      <c r="C24" s="192">
        <v>31678</v>
      </c>
      <c r="D24" s="37">
        <v>32992</v>
      </c>
      <c r="E24" s="17">
        <f t="shared" si="0"/>
        <v>4</v>
      </c>
      <c r="F24" s="17">
        <f t="shared" si="1"/>
        <v>104.1</v>
      </c>
    </row>
    <row r="25" s="58" customFormat="1" ht="21" customHeight="1" spans="1:6">
      <c r="A25" s="149" t="s">
        <v>124</v>
      </c>
      <c r="B25" s="37">
        <v>0</v>
      </c>
      <c r="C25" s="192">
        <v>0</v>
      </c>
      <c r="D25" s="37">
        <v>0</v>
      </c>
      <c r="E25" s="17" t="str">
        <f t="shared" si="0"/>
        <v/>
      </c>
      <c r="F25" s="17" t="str">
        <f t="shared" si="1"/>
        <v/>
      </c>
    </row>
    <row r="26" ht="21" customHeight="1" spans="1:6">
      <c r="A26" s="149" t="s">
        <v>126</v>
      </c>
      <c r="B26" s="37">
        <v>182827</v>
      </c>
      <c r="C26" s="192">
        <v>75602</v>
      </c>
      <c r="D26" s="37">
        <v>202356</v>
      </c>
      <c r="E26" s="17">
        <f t="shared" si="0"/>
        <v>10.7</v>
      </c>
      <c r="F26" s="17">
        <f t="shared" si="1"/>
        <v>267.7</v>
      </c>
    </row>
    <row r="27" ht="21" customHeight="1" spans="1:6">
      <c r="A27" s="149" t="s">
        <v>349</v>
      </c>
      <c r="B27" s="37">
        <v>550</v>
      </c>
      <c r="C27" s="192"/>
      <c r="D27" s="37">
        <v>724</v>
      </c>
      <c r="E27" s="17">
        <f t="shared" si="0"/>
        <v>31.6</v>
      </c>
      <c r="F27" s="17" t="str">
        <f t="shared" si="1"/>
        <v/>
      </c>
    </row>
    <row r="28" ht="21" customHeight="1" spans="1:6">
      <c r="A28" s="149" t="s">
        <v>130</v>
      </c>
      <c r="B28" s="37">
        <v>0</v>
      </c>
      <c r="C28" s="192"/>
      <c r="D28" s="37">
        <v>0</v>
      </c>
      <c r="E28" s="17" t="str">
        <f t="shared" si="0"/>
        <v/>
      </c>
      <c r="F28" s="17" t="str">
        <f t="shared" si="1"/>
        <v/>
      </c>
    </row>
    <row r="29" ht="21" customHeight="1" spans="1:6">
      <c r="A29" s="149" t="s">
        <v>132</v>
      </c>
      <c r="B29" s="37">
        <v>0</v>
      </c>
      <c r="C29" s="192"/>
      <c r="D29" s="37">
        <v>0</v>
      </c>
      <c r="E29" s="17" t="str">
        <f t="shared" si="0"/>
        <v/>
      </c>
      <c r="F29" s="17" t="str">
        <f t="shared" si="1"/>
        <v/>
      </c>
    </row>
    <row r="30" ht="21" customHeight="1" spans="1:6">
      <c r="A30" s="149" t="s">
        <v>134</v>
      </c>
      <c r="B30" s="37">
        <v>8592</v>
      </c>
      <c r="C30" s="192">
        <v>4520</v>
      </c>
      <c r="D30" s="37">
        <v>7479</v>
      </c>
      <c r="E30" s="17">
        <f t="shared" si="0"/>
        <v>-13</v>
      </c>
      <c r="F30" s="17">
        <f t="shared" si="1"/>
        <v>165.5</v>
      </c>
    </row>
    <row r="31" ht="21" customHeight="1" spans="1:6">
      <c r="A31" s="149" t="s">
        <v>136</v>
      </c>
      <c r="B31" s="37">
        <v>128059</v>
      </c>
      <c r="C31" s="192">
        <v>109228.75</v>
      </c>
      <c r="D31" s="37">
        <v>132834</v>
      </c>
      <c r="E31" s="17">
        <f t="shared" si="0"/>
        <v>3.7</v>
      </c>
      <c r="F31" s="17">
        <f t="shared" si="1"/>
        <v>121.6</v>
      </c>
    </row>
    <row r="32" ht="21" customHeight="1" spans="1:6">
      <c r="A32" s="149" t="s">
        <v>138</v>
      </c>
      <c r="B32" s="37">
        <v>0</v>
      </c>
      <c r="C32" s="192"/>
      <c r="D32" s="37">
        <v>0</v>
      </c>
      <c r="E32" s="17" t="str">
        <f t="shared" si="0"/>
        <v/>
      </c>
      <c r="F32" s="17" t="str">
        <f t="shared" si="1"/>
        <v/>
      </c>
    </row>
    <row r="33" ht="21" customHeight="1" spans="1:6">
      <c r="A33" s="149" t="s">
        <v>350</v>
      </c>
      <c r="B33" s="37">
        <v>4078</v>
      </c>
      <c r="C33" s="192">
        <v>876</v>
      </c>
      <c r="D33" s="37">
        <v>3051</v>
      </c>
      <c r="E33" s="17">
        <f t="shared" si="0"/>
        <v>-25.2</v>
      </c>
      <c r="F33" s="17">
        <f t="shared" si="1"/>
        <v>348.3</v>
      </c>
    </row>
    <row r="34" ht="21" customHeight="1" spans="1:6">
      <c r="A34" s="149" t="s">
        <v>351</v>
      </c>
      <c r="B34" s="37">
        <v>153033</v>
      </c>
      <c r="C34" s="192">
        <v>129736.6728</v>
      </c>
      <c r="D34" s="37">
        <v>159174</v>
      </c>
      <c r="E34" s="17">
        <f t="shared" si="0"/>
        <v>4</v>
      </c>
      <c r="F34" s="17">
        <f t="shared" si="1"/>
        <v>122.7</v>
      </c>
    </row>
    <row r="35" ht="21" customHeight="1" spans="1:6">
      <c r="A35" s="149" t="s">
        <v>144</v>
      </c>
      <c r="B35" s="37">
        <v>166505</v>
      </c>
      <c r="C35" s="192">
        <v>146946.11</v>
      </c>
      <c r="D35" s="37">
        <v>60861</v>
      </c>
      <c r="E35" s="17">
        <f t="shared" si="0"/>
        <v>-63.4</v>
      </c>
      <c r="F35" s="17">
        <f t="shared" si="1"/>
        <v>41.4</v>
      </c>
    </row>
    <row r="36" ht="21" customHeight="1" spans="1:6">
      <c r="A36" s="149" t="s">
        <v>146</v>
      </c>
      <c r="B36" s="37">
        <v>6626</v>
      </c>
      <c r="C36" s="192"/>
      <c r="D36" s="37">
        <v>4077</v>
      </c>
      <c r="E36" s="17">
        <f t="shared" si="0"/>
        <v>-38.5</v>
      </c>
      <c r="F36" s="17" t="str">
        <f t="shared" si="1"/>
        <v/>
      </c>
    </row>
    <row r="37" ht="21" customHeight="1" spans="1:6">
      <c r="A37" s="149" t="s">
        <v>148</v>
      </c>
      <c r="B37" s="37">
        <v>0</v>
      </c>
      <c r="C37" s="192"/>
      <c r="D37" s="37">
        <v>0</v>
      </c>
      <c r="E37" s="17" t="str">
        <f t="shared" si="0"/>
        <v/>
      </c>
      <c r="F37" s="17" t="str">
        <f t="shared" si="1"/>
        <v/>
      </c>
    </row>
    <row r="38" ht="21" customHeight="1" spans="1:6">
      <c r="A38" s="149" t="s">
        <v>150</v>
      </c>
      <c r="B38" s="37">
        <v>79315</v>
      </c>
      <c r="C38" s="192">
        <v>29236.23</v>
      </c>
      <c r="D38" s="37">
        <v>82757</v>
      </c>
      <c r="E38" s="17">
        <f t="shared" ref="E38:E77" si="2">IF(B38&lt;&gt;0,ROUND(100*(D38/B38-1),1),"")</f>
        <v>4.3</v>
      </c>
      <c r="F38" s="17">
        <f t="shared" ref="F38:F77" si="3">IF(C38&lt;&gt;0,ROUND(100*(D38/C38),1),"")</f>
        <v>283.1</v>
      </c>
    </row>
    <row r="39" ht="21" customHeight="1" spans="1:6">
      <c r="A39" s="149" t="s">
        <v>152</v>
      </c>
      <c r="B39" s="37">
        <v>7045</v>
      </c>
      <c r="C39" s="192">
        <v>4744.54</v>
      </c>
      <c r="D39" s="193">
        <v>22912</v>
      </c>
      <c r="E39" s="17">
        <f t="shared" si="2"/>
        <v>225.2</v>
      </c>
      <c r="F39" s="17">
        <f t="shared" si="3"/>
        <v>482.9</v>
      </c>
    </row>
    <row r="40" ht="21" customHeight="1" spans="1:6">
      <c r="A40" s="149" t="s">
        <v>368</v>
      </c>
      <c r="B40" s="37">
        <v>0</v>
      </c>
      <c r="C40" s="194"/>
      <c r="D40" s="37">
        <v>0</v>
      </c>
      <c r="E40" s="17" t="str">
        <f t="shared" si="2"/>
        <v/>
      </c>
      <c r="F40" s="17" t="str">
        <f t="shared" si="3"/>
        <v/>
      </c>
    </row>
    <row r="41" ht="21" customHeight="1" spans="1:6">
      <c r="A41" s="149" t="s">
        <v>353</v>
      </c>
      <c r="B41" s="37">
        <v>0</v>
      </c>
      <c r="C41" s="192"/>
      <c r="D41" s="195">
        <v>0</v>
      </c>
      <c r="E41" s="17" t="str">
        <f t="shared" si="2"/>
        <v/>
      </c>
      <c r="F41" s="17" t="str">
        <f t="shared" si="3"/>
        <v/>
      </c>
    </row>
    <row r="42" ht="21" customHeight="1" spans="1:6">
      <c r="A42" s="149" t="s">
        <v>158</v>
      </c>
      <c r="B42" s="37">
        <v>0</v>
      </c>
      <c r="C42" s="192"/>
      <c r="D42" s="37">
        <v>0</v>
      </c>
      <c r="E42" s="17" t="str">
        <f t="shared" si="2"/>
        <v/>
      </c>
      <c r="F42" s="17" t="str">
        <f t="shared" si="3"/>
        <v/>
      </c>
    </row>
    <row r="43" ht="21" customHeight="1" spans="1:6">
      <c r="A43" s="149" t="s">
        <v>354</v>
      </c>
      <c r="B43" s="37">
        <v>0</v>
      </c>
      <c r="C43" s="192"/>
      <c r="D43" s="37">
        <v>0</v>
      </c>
      <c r="E43" s="17" t="str">
        <f t="shared" si="2"/>
        <v/>
      </c>
      <c r="F43" s="17" t="str">
        <f t="shared" si="3"/>
        <v/>
      </c>
    </row>
    <row r="44" ht="21" customHeight="1" spans="1:6">
      <c r="A44" s="149" t="s">
        <v>162</v>
      </c>
      <c r="B44" s="37">
        <v>33913</v>
      </c>
      <c r="C44" s="192">
        <v>16740.23</v>
      </c>
      <c r="D44" s="37">
        <v>19927</v>
      </c>
      <c r="E44" s="17">
        <f t="shared" si="2"/>
        <v>-41.2</v>
      </c>
      <c r="F44" s="17">
        <f t="shared" si="3"/>
        <v>119</v>
      </c>
    </row>
    <row r="45" ht="21" customHeight="1" spans="1:6">
      <c r="A45" s="149" t="s">
        <v>355</v>
      </c>
      <c r="B45" s="37">
        <v>0</v>
      </c>
      <c r="C45" s="192"/>
      <c r="D45" s="37">
        <v>0</v>
      </c>
      <c r="E45" s="17" t="str">
        <f t="shared" si="2"/>
        <v/>
      </c>
      <c r="F45" s="17" t="str">
        <f t="shared" si="3"/>
        <v/>
      </c>
    </row>
    <row r="46" ht="21" customHeight="1" spans="1:6">
      <c r="A46" s="149" t="s">
        <v>356</v>
      </c>
      <c r="B46" s="37">
        <v>2980</v>
      </c>
      <c r="C46" s="192"/>
      <c r="D46" s="37">
        <v>646</v>
      </c>
      <c r="E46" s="17">
        <f t="shared" si="2"/>
        <v>-78.3</v>
      </c>
      <c r="F46" s="17" t="str">
        <f t="shared" si="3"/>
        <v/>
      </c>
    </row>
    <row r="47" ht="21" customHeight="1" spans="1:6">
      <c r="A47" s="149" t="s">
        <v>168</v>
      </c>
      <c r="B47" s="37">
        <v>0</v>
      </c>
      <c r="C47" s="192"/>
      <c r="D47" s="37">
        <v>0</v>
      </c>
      <c r="E47" s="17" t="str">
        <f t="shared" si="2"/>
        <v/>
      </c>
      <c r="F47" s="17" t="str">
        <f t="shared" si="3"/>
        <v/>
      </c>
    </row>
    <row r="48" ht="21" customHeight="1" spans="1:6">
      <c r="A48" s="149" t="s">
        <v>176</v>
      </c>
      <c r="B48" s="37">
        <v>73490</v>
      </c>
      <c r="C48" s="192">
        <v>26048.11</v>
      </c>
      <c r="D48" s="37">
        <v>10922</v>
      </c>
      <c r="E48" s="17">
        <f t="shared" si="2"/>
        <v>-85.1</v>
      </c>
      <c r="F48" s="17">
        <f t="shared" si="3"/>
        <v>41.9</v>
      </c>
    </row>
    <row r="49" ht="21" customHeight="1" spans="1:6">
      <c r="A49" s="148" t="s">
        <v>357</v>
      </c>
      <c r="B49" s="37">
        <f>SUM(B50:B70)</f>
        <v>493655</v>
      </c>
      <c r="C49" s="192">
        <v>171126.04</v>
      </c>
      <c r="D49" s="37">
        <v>364289</v>
      </c>
      <c r="E49" s="17">
        <f t="shared" si="2"/>
        <v>-26.2</v>
      </c>
      <c r="F49" s="17">
        <f t="shared" si="3"/>
        <v>212.9</v>
      </c>
    </row>
    <row r="50" ht="21" customHeight="1" spans="1:6">
      <c r="A50" s="149" t="s">
        <v>179</v>
      </c>
      <c r="B50" s="37">
        <v>5507</v>
      </c>
      <c r="C50" s="192">
        <v>3892.46</v>
      </c>
      <c r="D50" s="37">
        <v>3386</v>
      </c>
      <c r="E50" s="17">
        <f t="shared" si="2"/>
        <v>-38.5</v>
      </c>
      <c r="F50" s="17">
        <f t="shared" si="3"/>
        <v>87</v>
      </c>
    </row>
    <row r="51" ht="21" customHeight="1" spans="1:6">
      <c r="A51" s="149" t="s">
        <v>180</v>
      </c>
      <c r="B51" s="37">
        <v>0</v>
      </c>
      <c r="C51" s="192">
        <v>0</v>
      </c>
      <c r="D51" s="37">
        <v>0</v>
      </c>
      <c r="E51" s="17" t="str">
        <f t="shared" si="2"/>
        <v/>
      </c>
      <c r="F51" s="17" t="str">
        <f t="shared" si="3"/>
        <v/>
      </c>
    </row>
    <row r="52" ht="21" customHeight="1" spans="1:6">
      <c r="A52" s="149" t="s">
        <v>181</v>
      </c>
      <c r="B52" s="37">
        <v>0</v>
      </c>
      <c r="C52" s="192">
        <v>0</v>
      </c>
      <c r="D52" s="37">
        <v>0</v>
      </c>
      <c r="E52" s="17" t="str">
        <f t="shared" si="2"/>
        <v/>
      </c>
      <c r="F52" s="17" t="str">
        <f t="shared" si="3"/>
        <v/>
      </c>
    </row>
    <row r="53" ht="21" customHeight="1" spans="1:6">
      <c r="A53" s="149" t="s">
        <v>182</v>
      </c>
      <c r="B53" s="37">
        <v>2218</v>
      </c>
      <c r="C53" s="192"/>
      <c r="D53" s="37">
        <v>170</v>
      </c>
      <c r="E53" s="17">
        <f t="shared" si="2"/>
        <v>-92.3</v>
      </c>
      <c r="F53" s="17" t="str">
        <f t="shared" si="3"/>
        <v/>
      </c>
    </row>
    <row r="54" ht="21" customHeight="1" spans="1:6">
      <c r="A54" s="149" t="s">
        <v>183</v>
      </c>
      <c r="B54" s="37">
        <v>8697</v>
      </c>
      <c r="C54" s="192"/>
      <c r="D54" s="37">
        <v>5467</v>
      </c>
      <c r="E54" s="17">
        <f t="shared" si="2"/>
        <v>-37.1</v>
      </c>
      <c r="F54" s="17" t="str">
        <f t="shared" si="3"/>
        <v/>
      </c>
    </row>
    <row r="55" ht="21" customHeight="1" spans="1:6">
      <c r="A55" s="149" t="s">
        <v>184</v>
      </c>
      <c r="B55" s="37">
        <v>985</v>
      </c>
      <c r="C55" s="192"/>
      <c r="D55" s="37">
        <v>1175</v>
      </c>
      <c r="E55" s="17">
        <f t="shared" si="2"/>
        <v>19.3</v>
      </c>
      <c r="F55" s="17" t="str">
        <f t="shared" si="3"/>
        <v/>
      </c>
    </row>
    <row r="56" ht="21" customHeight="1" spans="1:6">
      <c r="A56" s="149" t="s">
        <v>185</v>
      </c>
      <c r="B56" s="37">
        <v>11071</v>
      </c>
      <c r="C56" s="192"/>
      <c r="D56" s="37">
        <v>2677</v>
      </c>
      <c r="E56" s="17">
        <f t="shared" si="2"/>
        <v>-75.8</v>
      </c>
      <c r="F56" s="17" t="str">
        <f t="shared" si="3"/>
        <v/>
      </c>
    </row>
    <row r="57" ht="21" customHeight="1" spans="1:6">
      <c r="A57" s="149" t="s">
        <v>186</v>
      </c>
      <c r="B57" s="37">
        <v>27638</v>
      </c>
      <c r="C57" s="192">
        <v>19693.29</v>
      </c>
      <c r="D57" s="37">
        <v>28223</v>
      </c>
      <c r="E57" s="17">
        <f t="shared" si="2"/>
        <v>2.1</v>
      </c>
      <c r="F57" s="17">
        <f t="shared" si="3"/>
        <v>143.3</v>
      </c>
    </row>
    <row r="58" ht="21" customHeight="1" spans="1:6">
      <c r="A58" s="149" t="s">
        <v>187</v>
      </c>
      <c r="B58" s="37">
        <v>44082</v>
      </c>
      <c r="C58" s="192">
        <v>7738.34</v>
      </c>
      <c r="D58" s="37">
        <v>23740</v>
      </c>
      <c r="E58" s="17">
        <f t="shared" si="2"/>
        <v>-46.1</v>
      </c>
      <c r="F58" s="17">
        <f t="shared" si="3"/>
        <v>306.8</v>
      </c>
    </row>
    <row r="59" ht="21" customHeight="1" spans="1:6">
      <c r="A59" s="149" t="s">
        <v>188</v>
      </c>
      <c r="B59" s="37">
        <v>13679</v>
      </c>
      <c r="C59" s="192"/>
      <c r="D59" s="37">
        <v>34023</v>
      </c>
      <c r="E59" s="17">
        <f t="shared" si="2"/>
        <v>148.7</v>
      </c>
      <c r="F59" s="17" t="str">
        <f t="shared" si="3"/>
        <v/>
      </c>
    </row>
    <row r="60" ht="21" customHeight="1" spans="1:6">
      <c r="A60" s="149" t="s">
        <v>189</v>
      </c>
      <c r="B60" s="37">
        <v>56918</v>
      </c>
      <c r="C60" s="192">
        <v>548</v>
      </c>
      <c r="D60" s="37">
        <v>23418</v>
      </c>
      <c r="E60" s="17">
        <f t="shared" si="2"/>
        <v>-58.9</v>
      </c>
      <c r="F60" s="150">
        <f t="shared" si="3"/>
        <v>4273.4</v>
      </c>
    </row>
    <row r="61" ht="21" customHeight="1" spans="1:6">
      <c r="A61" s="149" t="s">
        <v>190</v>
      </c>
      <c r="B61" s="37">
        <v>190790</v>
      </c>
      <c r="C61" s="192">
        <v>127693.95</v>
      </c>
      <c r="D61" s="37">
        <v>159481</v>
      </c>
      <c r="E61" s="17">
        <f t="shared" si="2"/>
        <v>-16.4</v>
      </c>
      <c r="F61" s="17">
        <f t="shared" si="3"/>
        <v>124.9</v>
      </c>
    </row>
    <row r="62" ht="21" customHeight="1" spans="1:6">
      <c r="A62" s="149" t="s">
        <v>191</v>
      </c>
      <c r="B62" s="37">
        <v>45871</v>
      </c>
      <c r="C62" s="192">
        <v>1000</v>
      </c>
      <c r="D62" s="37">
        <v>2428</v>
      </c>
      <c r="E62" s="17">
        <f t="shared" si="2"/>
        <v>-94.7</v>
      </c>
      <c r="F62" s="17">
        <f t="shared" si="3"/>
        <v>242.8</v>
      </c>
    </row>
    <row r="63" ht="21" customHeight="1" spans="1:6">
      <c r="A63" s="149" t="s">
        <v>193</v>
      </c>
      <c r="B63" s="37">
        <v>30808</v>
      </c>
      <c r="C63" s="192"/>
      <c r="D63" s="37">
        <v>24870</v>
      </c>
      <c r="E63" s="17">
        <f t="shared" si="2"/>
        <v>-19.3</v>
      </c>
      <c r="F63" s="17" t="str">
        <f t="shared" si="3"/>
        <v/>
      </c>
    </row>
    <row r="64" ht="21" customHeight="1" spans="1:6">
      <c r="A64" s="149" t="s">
        <v>194</v>
      </c>
      <c r="B64" s="37">
        <v>5302</v>
      </c>
      <c r="C64" s="192">
        <v>500</v>
      </c>
      <c r="D64" s="37">
        <v>2148</v>
      </c>
      <c r="E64" s="17">
        <f t="shared" si="2"/>
        <v>-59.5</v>
      </c>
      <c r="F64" s="17">
        <f t="shared" si="3"/>
        <v>429.6</v>
      </c>
    </row>
    <row r="65" ht="21" customHeight="1" spans="1:6">
      <c r="A65" s="149" t="s">
        <v>195</v>
      </c>
      <c r="B65" s="37">
        <v>421</v>
      </c>
      <c r="C65" s="192"/>
      <c r="D65" s="37">
        <v>22328</v>
      </c>
      <c r="E65" s="150">
        <f t="shared" si="2"/>
        <v>5203.6</v>
      </c>
      <c r="F65" s="17" t="str">
        <f t="shared" si="3"/>
        <v/>
      </c>
    </row>
    <row r="66" ht="21" customHeight="1" spans="1:6">
      <c r="A66" s="149" t="s">
        <v>196</v>
      </c>
      <c r="B66" s="37">
        <v>8381</v>
      </c>
      <c r="C66" s="192">
        <v>60</v>
      </c>
      <c r="D66" s="37">
        <v>3500</v>
      </c>
      <c r="E66" s="17">
        <f t="shared" si="2"/>
        <v>-58.2</v>
      </c>
      <c r="F66" s="150">
        <f t="shared" si="3"/>
        <v>5833.3</v>
      </c>
    </row>
    <row r="67" ht="21" customHeight="1" spans="1:6">
      <c r="A67" s="149" t="s">
        <v>197</v>
      </c>
      <c r="B67" s="37">
        <v>32435</v>
      </c>
      <c r="C67" s="192">
        <v>10000</v>
      </c>
      <c r="D67" s="37">
        <v>22678</v>
      </c>
      <c r="E67" s="17">
        <f t="shared" si="2"/>
        <v>-30.1</v>
      </c>
      <c r="F67" s="17">
        <f t="shared" si="3"/>
        <v>226.8</v>
      </c>
    </row>
    <row r="68" ht="21" customHeight="1" spans="1:6">
      <c r="A68" s="149" t="s">
        <v>198</v>
      </c>
      <c r="B68" s="37">
        <v>100</v>
      </c>
      <c r="C68" s="192"/>
      <c r="D68" s="37">
        <v>900</v>
      </c>
      <c r="E68" s="17">
        <f t="shared" si="2"/>
        <v>800</v>
      </c>
      <c r="F68" s="17" t="str">
        <f t="shared" si="3"/>
        <v/>
      </c>
    </row>
    <row r="69" ht="21" customHeight="1" spans="1:6">
      <c r="A69" s="149" t="s">
        <v>199</v>
      </c>
      <c r="B69" s="37">
        <v>4283</v>
      </c>
      <c r="C69" s="192"/>
      <c r="D69" s="37">
        <v>686</v>
      </c>
      <c r="E69" s="17">
        <f t="shared" si="2"/>
        <v>-84</v>
      </c>
      <c r="F69" s="17" t="str">
        <f t="shared" si="3"/>
        <v/>
      </c>
    </row>
    <row r="70" ht="21" customHeight="1" spans="1:6">
      <c r="A70" s="149" t="s">
        <v>201</v>
      </c>
      <c r="B70" s="37">
        <v>4469</v>
      </c>
      <c r="C70" s="192"/>
      <c r="D70" s="37">
        <v>2991</v>
      </c>
      <c r="E70" s="17">
        <f t="shared" si="2"/>
        <v>-33.1</v>
      </c>
      <c r="F70" s="17" t="str">
        <f t="shared" si="3"/>
        <v/>
      </c>
    </row>
    <row r="71" ht="21" customHeight="1" spans="1:6">
      <c r="A71" s="148" t="s">
        <v>369</v>
      </c>
      <c r="B71" s="37">
        <f>SUM(B72:B73)</f>
        <v>104577</v>
      </c>
      <c r="C71" s="192">
        <v>104000</v>
      </c>
      <c r="D71" s="37">
        <v>172482</v>
      </c>
      <c r="E71" s="17">
        <f t="shared" si="2"/>
        <v>64.9</v>
      </c>
      <c r="F71" s="17">
        <f t="shared" si="3"/>
        <v>165.8</v>
      </c>
    </row>
    <row r="72" ht="21" customHeight="1" spans="1:6">
      <c r="A72" s="149" t="s">
        <v>370</v>
      </c>
      <c r="B72" s="37">
        <v>62094</v>
      </c>
      <c r="C72" s="192">
        <v>59828</v>
      </c>
      <c r="D72" s="37">
        <v>62254</v>
      </c>
      <c r="E72" s="17">
        <f t="shared" si="2"/>
        <v>0.3</v>
      </c>
      <c r="F72" s="17">
        <f t="shared" si="3"/>
        <v>104.1</v>
      </c>
    </row>
    <row r="73" ht="21" customHeight="1" spans="1:6">
      <c r="A73" s="149" t="s">
        <v>371</v>
      </c>
      <c r="B73" s="37">
        <v>42483</v>
      </c>
      <c r="C73" s="192">
        <v>44172</v>
      </c>
      <c r="D73" s="37">
        <v>110228</v>
      </c>
      <c r="E73" s="17">
        <f t="shared" si="2"/>
        <v>159.5</v>
      </c>
      <c r="F73" s="17">
        <f t="shared" si="3"/>
        <v>249.5</v>
      </c>
    </row>
    <row r="74" ht="21" customHeight="1" spans="1:6">
      <c r="A74" s="148" t="s">
        <v>372</v>
      </c>
      <c r="B74" s="37">
        <v>331426</v>
      </c>
      <c r="C74" s="192"/>
      <c r="D74" s="37">
        <v>112131</v>
      </c>
      <c r="E74" s="17">
        <f t="shared" si="2"/>
        <v>-66.2</v>
      </c>
      <c r="F74" s="17" t="str">
        <f t="shared" si="3"/>
        <v/>
      </c>
    </row>
    <row r="75" ht="21" customHeight="1" spans="1:6">
      <c r="A75" s="148" t="s">
        <v>373</v>
      </c>
      <c r="B75" s="37">
        <v>32393</v>
      </c>
      <c r="C75" s="192"/>
      <c r="D75" s="37">
        <v>59770</v>
      </c>
      <c r="E75" s="17">
        <f t="shared" si="2"/>
        <v>84.5</v>
      </c>
      <c r="F75" s="17" t="str">
        <f t="shared" si="3"/>
        <v/>
      </c>
    </row>
    <row r="76" ht="21" customHeight="1" spans="1:6">
      <c r="A76" s="148" t="s">
        <v>374</v>
      </c>
      <c r="B76" s="37">
        <v>20000</v>
      </c>
      <c r="C76" s="192"/>
      <c r="D76" s="37">
        <v>0</v>
      </c>
      <c r="E76" s="17">
        <f t="shared" si="2"/>
        <v>-100</v>
      </c>
      <c r="F76" s="17" t="str">
        <f t="shared" si="3"/>
        <v/>
      </c>
    </row>
    <row r="77" ht="21" customHeight="1" spans="1:6">
      <c r="A77" s="148" t="s">
        <v>375</v>
      </c>
      <c r="B77" s="37">
        <v>58089</v>
      </c>
      <c r="C77" s="192"/>
      <c r="D77" s="37">
        <v>146969</v>
      </c>
      <c r="E77" s="17">
        <f t="shared" si="2"/>
        <v>153</v>
      </c>
      <c r="F77" s="17" t="str">
        <f t="shared" si="3"/>
        <v/>
      </c>
    </row>
  </sheetData>
  <mergeCells count="1">
    <mergeCell ref="A1:F1"/>
  </mergeCells>
  <pageMargins left="0.75" right="0.75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3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B1" sqref="B1:F1"/>
    </sheetView>
  </sheetViews>
  <sheetFormatPr defaultColWidth="12.125" defaultRowHeight="14.25" outlineLevelCol="5"/>
  <cols>
    <col min="1" max="1" width="7.75" style="173" customWidth="1"/>
    <col min="2" max="2" width="44.25" style="174" customWidth="1"/>
    <col min="3" max="4" width="14" style="175" customWidth="1"/>
    <col min="5" max="5" width="12.5" style="175" customWidth="1"/>
    <col min="6" max="6" width="11.875" style="173" customWidth="1"/>
    <col min="7" max="16384" width="12.125" style="173"/>
  </cols>
  <sheetData>
    <row r="1" ht="29" customHeight="1" spans="2:6">
      <c r="B1" s="176" t="s">
        <v>376</v>
      </c>
      <c r="C1" s="177"/>
      <c r="D1" s="177"/>
      <c r="E1" s="177"/>
      <c r="F1" s="176"/>
    </row>
    <row r="2" ht="17.1" customHeight="1" spans="1:6">
      <c r="A2" s="178"/>
      <c r="B2" s="179"/>
      <c r="C2" s="180"/>
      <c r="D2" s="180"/>
      <c r="E2" s="180"/>
      <c r="F2" s="181" t="s">
        <v>24</v>
      </c>
    </row>
    <row r="3" s="172" customFormat="1" ht="30" customHeight="1" spans="1:6">
      <c r="A3" s="48" t="s">
        <v>224</v>
      </c>
      <c r="B3" s="48" t="s">
        <v>225</v>
      </c>
      <c r="C3" s="182" t="s">
        <v>377</v>
      </c>
      <c r="D3" s="182" t="s">
        <v>378</v>
      </c>
      <c r="E3" s="182" t="s">
        <v>226</v>
      </c>
      <c r="F3" s="10" t="s">
        <v>29</v>
      </c>
    </row>
    <row r="4" ht="13.5" spans="1:6">
      <c r="A4" s="165"/>
      <c r="B4" s="48" t="s">
        <v>82</v>
      </c>
      <c r="C4" s="183">
        <f>SUM(C5,C234,C274,C293,C383,C435,C491,C548,C675,C748,C825,C848,C955,C1013,C1077,C1097,C1127,C1137,C1182,C1202,C1246,C1295,C1298,C1310)</f>
        <v>243201</v>
      </c>
      <c r="D4" s="183">
        <f>SUM(D5,D234,D274,D293,D383,D435,D491,D548,D675,D748,D825,D848,D955,D1013,D1077,D1097,D1127,D1137,D1182,D1202,D1246,D1295,D1298,D1310)</f>
        <v>227444</v>
      </c>
      <c r="E4" s="183">
        <f>D4-C4</f>
        <v>-15757</v>
      </c>
      <c r="F4" s="14">
        <f t="shared" ref="F4:F67" si="0">IF(C4&lt;&gt;0,ROUND(100*(D4/C4-1),1),"")</f>
        <v>-6.5</v>
      </c>
    </row>
    <row r="5" ht="17.1" customHeight="1" spans="1:6">
      <c r="A5" s="165">
        <v>201</v>
      </c>
      <c r="B5" s="164" t="s">
        <v>379</v>
      </c>
      <c r="C5" s="183">
        <f>SUM(C6,C18,C27,C38,C49,C60,C71,C79,C88,C101,C110,C121,C133,C140,C148,C154,C161,C168,C175,C182,C189,C197,C203,C209,C216,C231)</f>
        <v>29446</v>
      </c>
      <c r="D5" s="183">
        <f>SUM(D6+D18+D27+D38+D49+D60+D71+D79+D88+D101+D110+D121+D133+D140+D148+D154+D161+D168+D175+D182+D189+D197+D203+D209+D216+D231)</f>
        <v>26429</v>
      </c>
      <c r="E5" s="183">
        <f t="shared" ref="E5:E68" si="1">D5-C5</f>
        <v>-3017</v>
      </c>
      <c r="F5" s="14">
        <f t="shared" si="0"/>
        <v>-10.2</v>
      </c>
    </row>
    <row r="6" ht="17.1" customHeight="1" spans="1:6">
      <c r="A6" s="165">
        <v>20101</v>
      </c>
      <c r="B6" s="164" t="s">
        <v>380</v>
      </c>
      <c r="C6" s="183">
        <f>SUM(C7:C17)</f>
        <v>915</v>
      </c>
      <c r="D6" s="183">
        <f>SUM(D7:D17)</f>
        <v>660</v>
      </c>
      <c r="E6" s="183">
        <f t="shared" si="1"/>
        <v>-255</v>
      </c>
      <c r="F6" s="14">
        <f t="shared" si="0"/>
        <v>-27.9</v>
      </c>
    </row>
    <row r="7" ht="17.1" customHeight="1" spans="1:6">
      <c r="A7" s="165">
        <v>2010101</v>
      </c>
      <c r="B7" s="165" t="s">
        <v>381</v>
      </c>
      <c r="C7" s="184">
        <v>371</v>
      </c>
      <c r="D7" s="184">
        <v>417</v>
      </c>
      <c r="E7" s="184">
        <f t="shared" si="1"/>
        <v>46</v>
      </c>
      <c r="F7" s="17">
        <f t="shared" si="0"/>
        <v>12.4</v>
      </c>
    </row>
    <row r="8" ht="17.1" customHeight="1" spans="1:6">
      <c r="A8" s="165">
        <v>2010102</v>
      </c>
      <c r="B8" s="165" t="s">
        <v>382</v>
      </c>
      <c r="C8" s="184">
        <v>231</v>
      </c>
      <c r="D8" s="184">
        <v>96</v>
      </c>
      <c r="E8" s="184">
        <f t="shared" si="1"/>
        <v>-135</v>
      </c>
      <c r="F8" s="17">
        <f t="shared" si="0"/>
        <v>-58.4</v>
      </c>
    </row>
    <row r="9" ht="17.1" customHeight="1" spans="1:6">
      <c r="A9" s="165">
        <v>2010103</v>
      </c>
      <c r="B9" s="185" t="s">
        <v>383</v>
      </c>
      <c r="C9" s="37"/>
      <c r="D9" s="184">
        <v>0</v>
      </c>
      <c r="E9" s="184">
        <f t="shared" si="1"/>
        <v>0</v>
      </c>
      <c r="F9" s="17" t="str">
        <f t="shared" si="0"/>
        <v/>
      </c>
    </row>
    <row r="10" ht="17.1" customHeight="1" spans="1:6">
      <c r="A10" s="165">
        <v>2010104</v>
      </c>
      <c r="B10" s="165" t="s">
        <v>384</v>
      </c>
      <c r="C10" s="184">
        <v>85</v>
      </c>
      <c r="D10" s="184">
        <v>36</v>
      </c>
      <c r="E10" s="184">
        <f t="shared" si="1"/>
        <v>-49</v>
      </c>
      <c r="F10" s="17">
        <f t="shared" si="0"/>
        <v>-57.6</v>
      </c>
    </row>
    <row r="11" ht="17.1" customHeight="1" spans="1:6">
      <c r="A11" s="165">
        <v>2010105</v>
      </c>
      <c r="B11" s="165" t="s">
        <v>385</v>
      </c>
      <c r="C11" s="37"/>
      <c r="D11" s="184">
        <v>0</v>
      </c>
      <c r="E11" s="184">
        <f t="shared" si="1"/>
        <v>0</v>
      </c>
      <c r="F11" s="17" t="str">
        <f t="shared" si="0"/>
        <v/>
      </c>
    </row>
    <row r="12" ht="17.1" customHeight="1" spans="1:6">
      <c r="A12" s="165">
        <v>2010106</v>
      </c>
      <c r="B12" s="165" t="s">
        <v>386</v>
      </c>
      <c r="C12" s="184">
        <v>6</v>
      </c>
      <c r="D12" s="184">
        <v>0</v>
      </c>
      <c r="E12" s="184">
        <f t="shared" si="1"/>
        <v>-6</v>
      </c>
      <c r="F12" s="17">
        <f t="shared" si="0"/>
        <v>-100</v>
      </c>
    </row>
    <row r="13" ht="17.1" customHeight="1" spans="1:6">
      <c r="A13" s="165">
        <v>2010107</v>
      </c>
      <c r="B13" s="165" t="s">
        <v>387</v>
      </c>
      <c r="C13" s="184">
        <v>24</v>
      </c>
      <c r="D13" s="184">
        <v>102</v>
      </c>
      <c r="E13" s="184">
        <f t="shared" si="1"/>
        <v>78</v>
      </c>
      <c r="F13" s="17">
        <f t="shared" si="0"/>
        <v>325</v>
      </c>
    </row>
    <row r="14" ht="17.1" customHeight="1" spans="1:6">
      <c r="A14" s="165">
        <v>2010108</v>
      </c>
      <c r="B14" s="165" t="s">
        <v>388</v>
      </c>
      <c r="C14" s="37"/>
      <c r="D14" s="184">
        <v>0</v>
      </c>
      <c r="E14" s="184">
        <f t="shared" si="1"/>
        <v>0</v>
      </c>
      <c r="F14" s="17" t="str">
        <f t="shared" si="0"/>
        <v/>
      </c>
    </row>
    <row r="15" ht="17.1" customHeight="1" spans="1:6">
      <c r="A15" s="165">
        <v>2010109</v>
      </c>
      <c r="B15" s="165" t="s">
        <v>389</v>
      </c>
      <c r="C15" s="37"/>
      <c r="D15" s="184">
        <v>0</v>
      </c>
      <c r="E15" s="184">
        <f t="shared" si="1"/>
        <v>0</v>
      </c>
      <c r="F15" s="17" t="str">
        <f t="shared" si="0"/>
        <v/>
      </c>
    </row>
    <row r="16" ht="17.1" customHeight="1" spans="1:6">
      <c r="A16" s="165">
        <v>2010150</v>
      </c>
      <c r="B16" s="165" t="s">
        <v>390</v>
      </c>
      <c r="C16" s="184">
        <v>1</v>
      </c>
      <c r="D16" s="184">
        <v>0</v>
      </c>
      <c r="E16" s="184">
        <f t="shared" si="1"/>
        <v>-1</v>
      </c>
      <c r="F16" s="17">
        <f t="shared" si="0"/>
        <v>-100</v>
      </c>
    </row>
    <row r="17" ht="17.1" customHeight="1" spans="1:6">
      <c r="A17" s="165">
        <v>2010199</v>
      </c>
      <c r="B17" s="165" t="s">
        <v>391</v>
      </c>
      <c r="C17" s="184">
        <v>197</v>
      </c>
      <c r="D17" s="184">
        <v>9</v>
      </c>
      <c r="E17" s="184">
        <f t="shared" si="1"/>
        <v>-188</v>
      </c>
      <c r="F17" s="17">
        <f t="shared" si="0"/>
        <v>-95.4</v>
      </c>
    </row>
    <row r="18" ht="17.1" customHeight="1" spans="1:6">
      <c r="A18" s="165">
        <v>20102</v>
      </c>
      <c r="B18" s="164" t="s">
        <v>392</v>
      </c>
      <c r="C18" s="183">
        <f>SUM(C19:C26)</f>
        <v>449</v>
      </c>
      <c r="D18" s="183">
        <f>SUM(D19:D26)</f>
        <v>438</v>
      </c>
      <c r="E18" s="183">
        <f t="shared" si="1"/>
        <v>-11</v>
      </c>
      <c r="F18" s="14">
        <f t="shared" si="0"/>
        <v>-2.4</v>
      </c>
    </row>
    <row r="19" ht="17.1" customHeight="1" spans="1:6">
      <c r="A19" s="165">
        <v>2010201</v>
      </c>
      <c r="B19" s="165" t="s">
        <v>381</v>
      </c>
      <c r="C19" s="184">
        <v>310</v>
      </c>
      <c r="D19" s="184">
        <v>383</v>
      </c>
      <c r="E19" s="184">
        <f t="shared" si="1"/>
        <v>73</v>
      </c>
      <c r="F19" s="17">
        <f t="shared" si="0"/>
        <v>23.5</v>
      </c>
    </row>
    <row r="20" ht="17.1" customHeight="1" spans="1:6">
      <c r="A20" s="165">
        <v>2010202</v>
      </c>
      <c r="B20" s="165" t="s">
        <v>382</v>
      </c>
      <c r="C20" s="184">
        <v>39</v>
      </c>
      <c r="D20" s="184">
        <v>36</v>
      </c>
      <c r="E20" s="184">
        <f t="shared" si="1"/>
        <v>-3</v>
      </c>
      <c r="F20" s="17">
        <f t="shared" si="0"/>
        <v>-7.7</v>
      </c>
    </row>
    <row r="21" ht="17.1" customHeight="1" spans="1:6">
      <c r="A21" s="165">
        <v>2010203</v>
      </c>
      <c r="B21" s="165" t="s">
        <v>383</v>
      </c>
      <c r="C21" s="37"/>
      <c r="D21" s="184">
        <v>0</v>
      </c>
      <c r="E21" s="184">
        <f t="shared" si="1"/>
        <v>0</v>
      </c>
      <c r="F21" s="17" t="str">
        <f t="shared" si="0"/>
        <v/>
      </c>
    </row>
    <row r="22" ht="17.1" customHeight="1" spans="1:6">
      <c r="A22" s="165">
        <v>2010204</v>
      </c>
      <c r="B22" s="165" t="s">
        <v>393</v>
      </c>
      <c r="C22" s="184">
        <v>41</v>
      </c>
      <c r="D22" s="184">
        <v>0</v>
      </c>
      <c r="E22" s="184">
        <f t="shared" si="1"/>
        <v>-41</v>
      </c>
      <c r="F22" s="17">
        <f t="shared" si="0"/>
        <v>-100</v>
      </c>
    </row>
    <row r="23" ht="17.1" customHeight="1" spans="1:6">
      <c r="A23" s="165">
        <v>2010205</v>
      </c>
      <c r="B23" s="165" t="s">
        <v>394</v>
      </c>
      <c r="C23" s="184">
        <v>31</v>
      </c>
      <c r="D23" s="184">
        <v>12</v>
      </c>
      <c r="E23" s="184">
        <f t="shared" si="1"/>
        <v>-19</v>
      </c>
      <c r="F23" s="17">
        <f t="shared" si="0"/>
        <v>-61.3</v>
      </c>
    </row>
    <row r="24" ht="17.1" customHeight="1" spans="1:6">
      <c r="A24" s="165">
        <v>2010206</v>
      </c>
      <c r="B24" s="165" t="s">
        <v>395</v>
      </c>
      <c r="C24" s="184">
        <v>27</v>
      </c>
      <c r="D24" s="184">
        <v>0</v>
      </c>
      <c r="E24" s="184">
        <f t="shared" si="1"/>
        <v>-27</v>
      </c>
      <c r="F24" s="17">
        <f t="shared" si="0"/>
        <v>-100</v>
      </c>
    </row>
    <row r="25" ht="17.1" customHeight="1" spans="1:6">
      <c r="A25" s="165">
        <v>2010250</v>
      </c>
      <c r="B25" s="165" t="s">
        <v>390</v>
      </c>
      <c r="C25" s="184">
        <v>1</v>
      </c>
      <c r="D25" s="184">
        <v>7</v>
      </c>
      <c r="E25" s="184">
        <f t="shared" si="1"/>
        <v>6</v>
      </c>
      <c r="F25" s="17">
        <f t="shared" si="0"/>
        <v>600</v>
      </c>
    </row>
    <row r="26" ht="17.1" customHeight="1" spans="1:6">
      <c r="A26" s="165">
        <v>2010299</v>
      </c>
      <c r="B26" s="165" t="s">
        <v>396</v>
      </c>
      <c r="C26" s="37"/>
      <c r="D26" s="184">
        <v>0</v>
      </c>
      <c r="E26" s="184">
        <f t="shared" si="1"/>
        <v>0</v>
      </c>
      <c r="F26" s="17" t="str">
        <f t="shared" si="0"/>
        <v/>
      </c>
    </row>
    <row r="27" ht="17.1" customHeight="1" spans="1:6">
      <c r="A27" s="165">
        <v>20103</v>
      </c>
      <c r="B27" s="164" t="s">
        <v>397</v>
      </c>
      <c r="C27" s="183">
        <f>SUM(C28:C37)</f>
        <v>14609</v>
      </c>
      <c r="D27" s="183">
        <f>SUM(D28:D37)</f>
        <v>14149</v>
      </c>
      <c r="E27" s="183">
        <f t="shared" si="1"/>
        <v>-460</v>
      </c>
      <c r="F27" s="14">
        <f t="shared" si="0"/>
        <v>-3.1</v>
      </c>
    </row>
    <row r="28" ht="17.1" customHeight="1" spans="1:6">
      <c r="A28" s="165">
        <v>2010301</v>
      </c>
      <c r="B28" s="165" t="s">
        <v>381</v>
      </c>
      <c r="C28" s="184">
        <v>9786</v>
      </c>
      <c r="D28" s="184">
        <v>9328</v>
      </c>
      <c r="E28" s="184">
        <f t="shared" si="1"/>
        <v>-458</v>
      </c>
      <c r="F28" s="17">
        <f t="shared" si="0"/>
        <v>-4.7</v>
      </c>
    </row>
    <row r="29" ht="17.1" customHeight="1" spans="1:6">
      <c r="A29" s="165">
        <v>2010302</v>
      </c>
      <c r="B29" s="165" t="s">
        <v>382</v>
      </c>
      <c r="C29" s="184">
        <v>2400</v>
      </c>
      <c r="D29" s="184">
        <v>2240</v>
      </c>
      <c r="E29" s="184">
        <f t="shared" si="1"/>
        <v>-160</v>
      </c>
      <c r="F29" s="17">
        <f t="shared" si="0"/>
        <v>-6.7</v>
      </c>
    </row>
    <row r="30" ht="17.1" customHeight="1" spans="1:6">
      <c r="A30" s="165">
        <v>2010303</v>
      </c>
      <c r="B30" s="165" t="s">
        <v>383</v>
      </c>
      <c r="C30" s="184">
        <v>718</v>
      </c>
      <c r="D30" s="184">
        <v>758</v>
      </c>
      <c r="E30" s="184">
        <f t="shared" si="1"/>
        <v>40</v>
      </c>
      <c r="F30" s="17">
        <f t="shared" si="0"/>
        <v>5.6</v>
      </c>
    </row>
    <row r="31" ht="17.1" customHeight="1" spans="1:6">
      <c r="A31" s="165">
        <v>2010304</v>
      </c>
      <c r="B31" s="165" t="s">
        <v>398</v>
      </c>
      <c r="C31" s="37"/>
      <c r="D31" s="184">
        <v>0</v>
      </c>
      <c r="E31" s="184">
        <f t="shared" si="1"/>
        <v>0</v>
      </c>
      <c r="F31" s="17" t="str">
        <f t="shared" si="0"/>
        <v/>
      </c>
    </row>
    <row r="32" ht="17.1" customHeight="1" spans="1:6">
      <c r="A32" s="165">
        <v>2010305</v>
      </c>
      <c r="B32" s="165" t="s">
        <v>399</v>
      </c>
      <c r="C32" s="37"/>
      <c r="D32" s="184">
        <v>0</v>
      </c>
      <c r="E32" s="184">
        <f t="shared" si="1"/>
        <v>0</v>
      </c>
      <c r="F32" s="17" t="str">
        <f t="shared" si="0"/>
        <v/>
      </c>
    </row>
    <row r="33" ht="17.1" customHeight="1" spans="1:6">
      <c r="A33" s="165">
        <v>2010306</v>
      </c>
      <c r="B33" s="165" t="s">
        <v>400</v>
      </c>
      <c r="C33" s="37"/>
      <c r="D33" s="184">
        <v>0</v>
      </c>
      <c r="E33" s="184">
        <f t="shared" si="1"/>
        <v>0</v>
      </c>
      <c r="F33" s="17" t="str">
        <f t="shared" si="0"/>
        <v/>
      </c>
    </row>
    <row r="34" ht="17.1" customHeight="1" spans="1:6">
      <c r="A34" s="165">
        <v>2010308</v>
      </c>
      <c r="B34" s="165" t="s">
        <v>401</v>
      </c>
      <c r="C34" s="184">
        <v>20</v>
      </c>
      <c r="D34" s="184">
        <v>11</v>
      </c>
      <c r="E34" s="184">
        <f t="shared" si="1"/>
        <v>-9</v>
      </c>
      <c r="F34" s="17">
        <f t="shared" si="0"/>
        <v>-45</v>
      </c>
    </row>
    <row r="35" ht="17.1" customHeight="1" spans="1:6">
      <c r="A35" s="165">
        <v>2010309</v>
      </c>
      <c r="B35" s="165" t="s">
        <v>402</v>
      </c>
      <c r="C35" s="37"/>
      <c r="D35" s="184">
        <v>0</v>
      </c>
      <c r="E35" s="184">
        <f t="shared" si="1"/>
        <v>0</v>
      </c>
      <c r="F35" s="17" t="str">
        <f t="shared" si="0"/>
        <v/>
      </c>
    </row>
    <row r="36" ht="17.1" customHeight="1" spans="1:6">
      <c r="A36" s="165">
        <v>2010350</v>
      </c>
      <c r="B36" s="165" t="s">
        <v>390</v>
      </c>
      <c r="C36" s="184">
        <v>744</v>
      </c>
      <c r="D36" s="184">
        <v>862</v>
      </c>
      <c r="E36" s="184">
        <f t="shared" si="1"/>
        <v>118</v>
      </c>
      <c r="F36" s="17">
        <f t="shared" si="0"/>
        <v>15.9</v>
      </c>
    </row>
    <row r="37" ht="17.1" customHeight="1" spans="1:6">
      <c r="A37" s="165">
        <v>2010399</v>
      </c>
      <c r="B37" s="165" t="s">
        <v>403</v>
      </c>
      <c r="C37" s="184">
        <v>941</v>
      </c>
      <c r="D37" s="184">
        <v>950</v>
      </c>
      <c r="E37" s="184">
        <f t="shared" si="1"/>
        <v>9</v>
      </c>
      <c r="F37" s="17">
        <f t="shared" si="0"/>
        <v>1</v>
      </c>
    </row>
    <row r="38" ht="17.1" customHeight="1" spans="1:6">
      <c r="A38" s="165">
        <v>20104</v>
      </c>
      <c r="B38" s="164" t="s">
        <v>404</v>
      </c>
      <c r="C38" s="183">
        <f>SUM(C39:C48)</f>
        <v>484</v>
      </c>
      <c r="D38" s="183">
        <f>SUM(D39:D48)</f>
        <v>379</v>
      </c>
      <c r="E38" s="183">
        <f t="shared" si="1"/>
        <v>-105</v>
      </c>
      <c r="F38" s="14">
        <f t="shared" si="0"/>
        <v>-21.7</v>
      </c>
    </row>
    <row r="39" ht="17.1" customHeight="1" spans="1:6">
      <c r="A39" s="165">
        <v>2010401</v>
      </c>
      <c r="B39" s="165" t="s">
        <v>381</v>
      </c>
      <c r="C39" s="184">
        <v>291</v>
      </c>
      <c r="D39" s="184">
        <v>219</v>
      </c>
      <c r="E39" s="184">
        <f t="shared" si="1"/>
        <v>-72</v>
      </c>
      <c r="F39" s="17">
        <f t="shared" si="0"/>
        <v>-24.7</v>
      </c>
    </row>
    <row r="40" ht="17.1" customHeight="1" spans="1:6">
      <c r="A40" s="165">
        <v>2010402</v>
      </c>
      <c r="B40" s="165" t="s">
        <v>382</v>
      </c>
      <c r="C40" s="37"/>
      <c r="D40" s="184">
        <v>0</v>
      </c>
      <c r="E40" s="184">
        <f t="shared" si="1"/>
        <v>0</v>
      </c>
      <c r="F40" s="17" t="str">
        <f t="shared" si="0"/>
        <v/>
      </c>
    </row>
    <row r="41" ht="17.1" customHeight="1" spans="1:6">
      <c r="A41" s="165">
        <v>2010403</v>
      </c>
      <c r="B41" s="165" t="s">
        <v>383</v>
      </c>
      <c r="C41" s="37"/>
      <c r="D41" s="184">
        <v>0</v>
      </c>
      <c r="E41" s="184">
        <f t="shared" si="1"/>
        <v>0</v>
      </c>
      <c r="F41" s="17" t="str">
        <f t="shared" si="0"/>
        <v/>
      </c>
    </row>
    <row r="42" ht="17.1" customHeight="1" spans="1:6">
      <c r="A42" s="165">
        <v>2010404</v>
      </c>
      <c r="B42" s="165" t="s">
        <v>405</v>
      </c>
      <c r="C42" s="184">
        <v>22</v>
      </c>
      <c r="D42" s="184">
        <v>0</v>
      </c>
      <c r="E42" s="184">
        <f t="shared" si="1"/>
        <v>-22</v>
      </c>
      <c r="F42" s="17">
        <f t="shared" si="0"/>
        <v>-100</v>
      </c>
    </row>
    <row r="43" ht="17.1" customHeight="1" spans="1:6">
      <c r="A43" s="165">
        <v>2010405</v>
      </c>
      <c r="B43" s="165" t="s">
        <v>406</v>
      </c>
      <c r="C43" s="37"/>
      <c r="D43" s="184">
        <v>0</v>
      </c>
      <c r="E43" s="184">
        <f t="shared" si="1"/>
        <v>0</v>
      </c>
      <c r="F43" s="17" t="str">
        <f t="shared" si="0"/>
        <v/>
      </c>
    </row>
    <row r="44" ht="17.1" customHeight="1" spans="1:6">
      <c r="A44" s="165">
        <v>2010406</v>
      </c>
      <c r="B44" s="165" t="s">
        <v>407</v>
      </c>
      <c r="C44" s="37"/>
      <c r="D44" s="184">
        <v>0</v>
      </c>
      <c r="E44" s="184">
        <f t="shared" si="1"/>
        <v>0</v>
      </c>
      <c r="F44" s="17" t="str">
        <f t="shared" si="0"/>
        <v/>
      </c>
    </row>
    <row r="45" ht="17.1" customHeight="1" spans="1:6">
      <c r="A45" s="165">
        <v>2010407</v>
      </c>
      <c r="B45" s="165" t="s">
        <v>408</v>
      </c>
      <c r="C45" s="37"/>
      <c r="D45" s="184">
        <v>0</v>
      </c>
      <c r="E45" s="184">
        <f t="shared" si="1"/>
        <v>0</v>
      </c>
      <c r="F45" s="17" t="str">
        <f t="shared" si="0"/>
        <v/>
      </c>
    </row>
    <row r="46" ht="17.1" customHeight="1" spans="1:6">
      <c r="A46" s="165">
        <v>2010408</v>
      </c>
      <c r="B46" s="165" t="s">
        <v>409</v>
      </c>
      <c r="C46" s="184">
        <v>1</v>
      </c>
      <c r="D46" s="184">
        <v>2</v>
      </c>
      <c r="E46" s="184">
        <f t="shared" si="1"/>
        <v>1</v>
      </c>
      <c r="F46" s="17">
        <f t="shared" si="0"/>
        <v>100</v>
      </c>
    </row>
    <row r="47" ht="17.1" customHeight="1" spans="1:6">
      <c r="A47" s="165">
        <v>2010450</v>
      </c>
      <c r="B47" s="165" t="s">
        <v>390</v>
      </c>
      <c r="C47" s="184">
        <v>123</v>
      </c>
      <c r="D47" s="184">
        <v>123</v>
      </c>
      <c r="E47" s="184">
        <f t="shared" si="1"/>
        <v>0</v>
      </c>
      <c r="F47" s="17">
        <f t="shared" si="0"/>
        <v>0</v>
      </c>
    </row>
    <row r="48" ht="17.1" customHeight="1" spans="1:6">
      <c r="A48" s="165">
        <v>2010499</v>
      </c>
      <c r="B48" s="165" t="s">
        <v>410</v>
      </c>
      <c r="C48" s="184">
        <v>47</v>
      </c>
      <c r="D48" s="184">
        <v>35</v>
      </c>
      <c r="E48" s="184">
        <f t="shared" si="1"/>
        <v>-12</v>
      </c>
      <c r="F48" s="17">
        <f t="shared" si="0"/>
        <v>-25.5</v>
      </c>
    </row>
    <row r="49" ht="17.1" customHeight="1" spans="1:6">
      <c r="A49" s="165">
        <v>20105</v>
      </c>
      <c r="B49" s="164" t="s">
        <v>411</v>
      </c>
      <c r="C49" s="183">
        <f>SUM(C50:C59)</f>
        <v>735</v>
      </c>
      <c r="D49" s="183">
        <f>SUM(D50:D59)</f>
        <v>311</v>
      </c>
      <c r="E49" s="183">
        <f t="shared" si="1"/>
        <v>-424</v>
      </c>
      <c r="F49" s="14">
        <f t="shared" si="0"/>
        <v>-57.7</v>
      </c>
    </row>
    <row r="50" ht="17.1" customHeight="1" spans="1:6">
      <c r="A50" s="165">
        <v>2010501</v>
      </c>
      <c r="B50" s="165" t="s">
        <v>381</v>
      </c>
      <c r="C50" s="184">
        <v>186</v>
      </c>
      <c r="D50" s="184">
        <v>178</v>
      </c>
      <c r="E50" s="184">
        <f t="shared" si="1"/>
        <v>-8</v>
      </c>
      <c r="F50" s="17">
        <f t="shared" si="0"/>
        <v>-4.3</v>
      </c>
    </row>
    <row r="51" ht="17.1" customHeight="1" spans="1:6">
      <c r="A51" s="165">
        <v>2010502</v>
      </c>
      <c r="B51" s="165" t="s">
        <v>382</v>
      </c>
      <c r="C51" s="37"/>
      <c r="D51" s="184">
        <v>0</v>
      </c>
      <c r="E51" s="184">
        <f t="shared" si="1"/>
        <v>0</v>
      </c>
      <c r="F51" s="17" t="str">
        <f t="shared" si="0"/>
        <v/>
      </c>
    </row>
    <row r="52" ht="17.1" customHeight="1" spans="1:6">
      <c r="A52" s="165">
        <v>2010503</v>
      </c>
      <c r="B52" s="165" t="s">
        <v>383</v>
      </c>
      <c r="C52" s="37"/>
      <c r="D52" s="184">
        <v>0</v>
      </c>
      <c r="E52" s="184">
        <f t="shared" si="1"/>
        <v>0</v>
      </c>
      <c r="F52" s="17" t="str">
        <f t="shared" si="0"/>
        <v/>
      </c>
    </row>
    <row r="53" ht="17.1" customHeight="1" spans="1:6">
      <c r="A53" s="165">
        <v>2010504</v>
      </c>
      <c r="B53" s="165" t="s">
        <v>412</v>
      </c>
      <c r="C53" s="37"/>
      <c r="D53" s="184">
        <v>0</v>
      </c>
      <c r="E53" s="184">
        <f t="shared" si="1"/>
        <v>0</v>
      </c>
      <c r="F53" s="17" t="str">
        <f t="shared" si="0"/>
        <v/>
      </c>
    </row>
    <row r="54" ht="17.1" customHeight="1" spans="1:6">
      <c r="A54" s="165">
        <v>2010505</v>
      </c>
      <c r="B54" s="165" t="s">
        <v>413</v>
      </c>
      <c r="C54" s="184">
        <v>2</v>
      </c>
      <c r="D54" s="184">
        <v>0</v>
      </c>
      <c r="E54" s="184">
        <f t="shared" si="1"/>
        <v>-2</v>
      </c>
      <c r="F54" s="17">
        <f t="shared" si="0"/>
        <v>-100</v>
      </c>
    </row>
    <row r="55" ht="17.1" customHeight="1" spans="1:6">
      <c r="A55" s="165">
        <v>2010506</v>
      </c>
      <c r="B55" s="165" t="s">
        <v>414</v>
      </c>
      <c r="C55" s="184">
        <v>38</v>
      </c>
      <c r="D55" s="184">
        <v>44</v>
      </c>
      <c r="E55" s="184">
        <f t="shared" si="1"/>
        <v>6</v>
      </c>
      <c r="F55" s="17">
        <f t="shared" si="0"/>
        <v>15.8</v>
      </c>
    </row>
    <row r="56" ht="17.1" customHeight="1" spans="1:6">
      <c r="A56" s="165">
        <v>2010507</v>
      </c>
      <c r="B56" s="165" t="s">
        <v>415</v>
      </c>
      <c r="C56" s="184">
        <v>418</v>
      </c>
      <c r="D56" s="184">
        <v>0</v>
      </c>
      <c r="E56" s="184">
        <f t="shared" si="1"/>
        <v>-418</v>
      </c>
      <c r="F56" s="17">
        <f t="shared" si="0"/>
        <v>-100</v>
      </c>
    </row>
    <row r="57" ht="17.1" customHeight="1" spans="1:6">
      <c r="A57" s="165">
        <v>2010508</v>
      </c>
      <c r="B57" s="165" t="s">
        <v>416</v>
      </c>
      <c r="C57" s="184">
        <v>49</v>
      </c>
      <c r="D57" s="184">
        <v>21</v>
      </c>
      <c r="E57" s="184">
        <f t="shared" si="1"/>
        <v>-28</v>
      </c>
      <c r="F57" s="17">
        <f t="shared" si="0"/>
        <v>-57.1</v>
      </c>
    </row>
    <row r="58" ht="17.1" customHeight="1" spans="1:6">
      <c r="A58" s="165">
        <v>2010550</v>
      </c>
      <c r="B58" s="165" t="s">
        <v>390</v>
      </c>
      <c r="C58" s="184">
        <v>11</v>
      </c>
      <c r="D58" s="184">
        <v>14</v>
      </c>
      <c r="E58" s="184">
        <f t="shared" si="1"/>
        <v>3</v>
      </c>
      <c r="F58" s="17">
        <f t="shared" si="0"/>
        <v>27.3</v>
      </c>
    </row>
    <row r="59" ht="17.1" customHeight="1" spans="1:6">
      <c r="A59" s="165">
        <v>2010599</v>
      </c>
      <c r="B59" s="165" t="s">
        <v>417</v>
      </c>
      <c r="C59" s="184">
        <v>31</v>
      </c>
      <c r="D59" s="184">
        <v>54</v>
      </c>
      <c r="E59" s="184">
        <f t="shared" si="1"/>
        <v>23</v>
      </c>
      <c r="F59" s="17">
        <f t="shared" si="0"/>
        <v>74.2</v>
      </c>
    </row>
    <row r="60" ht="17.1" customHeight="1" spans="1:6">
      <c r="A60" s="165">
        <v>20106</v>
      </c>
      <c r="B60" s="164" t="s">
        <v>418</v>
      </c>
      <c r="C60" s="183">
        <f>SUM(C61:C70)</f>
        <v>1743</v>
      </c>
      <c r="D60" s="183">
        <f>SUM(D61:D70)</f>
        <v>1373</v>
      </c>
      <c r="E60" s="183">
        <f t="shared" si="1"/>
        <v>-370</v>
      </c>
      <c r="F60" s="14">
        <f t="shared" si="0"/>
        <v>-21.2</v>
      </c>
    </row>
    <row r="61" ht="17.1" customHeight="1" spans="1:6">
      <c r="A61" s="165">
        <v>2010601</v>
      </c>
      <c r="B61" s="165" t="s">
        <v>381</v>
      </c>
      <c r="C61" s="184">
        <v>1124</v>
      </c>
      <c r="D61" s="184">
        <v>1037</v>
      </c>
      <c r="E61" s="184">
        <f t="shared" si="1"/>
        <v>-87</v>
      </c>
      <c r="F61" s="17">
        <f t="shared" si="0"/>
        <v>-7.7</v>
      </c>
    </row>
    <row r="62" ht="17.1" customHeight="1" spans="1:6">
      <c r="A62" s="165">
        <v>2010602</v>
      </c>
      <c r="B62" s="165" t="s">
        <v>382</v>
      </c>
      <c r="C62" s="184">
        <v>236</v>
      </c>
      <c r="D62" s="184">
        <v>138</v>
      </c>
      <c r="E62" s="184">
        <f t="shared" si="1"/>
        <v>-98</v>
      </c>
      <c r="F62" s="17">
        <f t="shared" si="0"/>
        <v>-41.5</v>
      </c>
    </row>
    <row r="63" ht="17.1" customHeight="1" spans="1:6">
      <c r="A63" s="165">
        <v>2010603</v>
      </c>
      <c r="B63" s="165" t="s">
        <v>383</v>
      </c>
      <c r="C63" s="37"/>
      <c r="D63" s="184">
        <v>0</v>
      </c>
      <c r="E63" s="184">
        <f t="shared" si="1"/>
        <v>0</v>
      </c>
      <c r="F63" s="17" t="str">
        <f t="shared" si="0"/>
        <v/>
      </c>
    </row>
    <row r="64" ht="17.1" customHeight="1" spans="1:6">
      <c r="A64" s="165">
        <v>2010604</v>
      </c>
      <c r="B64" s="165" t="s">
        <v>419</v>
      </c>
      <c r="C64" s="184">
        <v>1</v>
      </c>
      <c r="D64" s="184">
        <v>0</v>
      </c>
      <c r="E64" s="184">
        <f t="shared" si="1"/>
        <v>-1</v>
      </c>
      <c r="F64" s="17">
        <f t="shared" si="0"/>
        <v>-100</v>
      </c>
    </row>
    <row r="65" ht="17.1" customHeight="1" spans="1:6">
      <c r="A65" s="165">
        <v>2010605</v>
      </c>
      <c r="B65" s="165" t="s">
        <v>420</v>
      </c>
      <c r="C65" s="37"/>
      <c r="D65" s="184">
        <v>0</v>
      </c>
      <c r="E65" s="184">
        <f t="shared" si="1"/>
        <v>0</v>
      </c>
      <c r="F65" s="17" t="str">
        <f t="shared" si="0"/>
        <v/>
      </c>
    </row>
    <row r="66" ht="17.1" customHeight="1" spans="1:6">
      <c r="A66" s="165">
        <v>2010606</v>
      </c>
      <c r="B66" s="165" t="s">
        <v>421</v>
      </c>
      <c r="C66" s="37"/>
      <c r="D66" s="184">
        <v>0</v>
      </c>
      <c r="E66" s="184">
        <f t="shared" si="1"/>
        <v>0</v>
      </c>
      <c r="F66" s="17" t="str">
        <f t="shared" si="0"/>
        <v/>
      </c>
    </row>
    <row r="67" ht="17.1" customHeight="1" spans="1:6">
      <c r="A67" s="165">
        <v>2010607</v>
      </c>
      <c r="B67" s="165" t="s">
        <v>422</v>
      </c>
      <c r="C67" s="184">
        <v>121</v>
      </c>
      <c r="D67" s="184">
        <v>0</v>
      </c>
      <c r="E67" s="184">
        <f t="shared" si="1"/>
        <v>-121</v>
      </c>
      <c r="F67" s="17">
        <f t="shared" si="0"/>
        <v>-100</v>
      </c>
    </row>
    <row r="68" ht="17.1" customHeight="1" spans="1:6">
      <c r="A68" s="165">
        <v>2010608</v>
      </c>
      <c r="B68" s="165" t="s">
        <v>423</v>
      </c>
      <c r="C68" s="184">
        <v>105</v>
      </c>
      <c r="D68" s="184">
        <v>64</v>
      </c>
      <c r="E68" s="184">
        <f t="shared" si="1"/>
        <v>-41</v>
      </c>
      <c r="F68" s="17">
        <f t="shared" ref="F68:F131" si="2">IF(C68&lt;&gt;0,ROUND(100*(D68/C68-1),1),"")</f>
        <v>-39</v>
      </c>
    </row>
    <row r="69" ht="17.1" customHeight="1" spans="1:6">
      <c r="A69" s="165">
        <v>2010650</v>
      </c>
      <c r="B69" s="165" t="s">
        <v>390</v>
      </c>
      <c r="C69" s="184">
        <v>118</v>
      </c>
      <c r="D69" s="184">
        <v>134</v>
      </c>
      <c r="E69" s="184">
        <f t="shared" ref="E69:E132" si="3">D69-C69</f>
        <v>16</v>
      </c>
      <c r="F69" s="17">
        <f t="shared" si="2"/>
        <v>13.6</v>
      </c>
    </row>
    <row r="70" ht="17.1" customHeight="1" spans="1:6">
      <c r="A70" s="165">
        <v>2010699</v>
      </c>
      <c r="B70" s="165" t="s">
        <v>424</v>
      </c>
      <c r="C70" s="184">
        <v>38</v>
      </c>
      <c r="D70" s="184">
        <v>0</v>
      </c>
      <c r="E70" s="184">
        <f t="shared" si="3"/>
        <v>-38</v>
      </c>
      <c r="F70" s="17">
        <f t="shared" si="2"/>
        <v>-100</v>
      </c>
    </row>
    <row r="71" ht="17.1" customHeight="1" spans="1:6">
      <c r="A71" s="165">
        <v>20107</v>
      </c>
      <c r="B71" s="164" t="s">
        <v>425</v>
      </c>
      <c r="C71" s="183">
        <f>SUM(C72:C78)</f>
        <v>687</v>
      </c>
      <c r="D71" s="183">
        <f>SUM(D72:D78)</f>
        <v>821</v>
      </c>
      <c r="E71" s="183">
        <f t="shared" si="3"/>
        <v>134</v>
      </c>
      <c r="F71" s="14">
        <f t="shared" si="2"/>
        <v>19.5</v>
      </c>
    </row>
    <row r="72" ht="17.1" customHeight="1" spans="1:6">
      <c r="A72" s="165">
        <v>2010701</v>
      </c>
      <c r="B72" s="165" t="s">
        <v>381</v>
      </c>
      <c r="C72" s="37"/>
      <c r="D72" s="184">
        <v>0</v>
      </c>
      <c r="E72" s="184">
        <f t="shared" si="3"/>
        <v>0</v>
      </c>
      <c r="F72" s="17" t="str">
        <f t="shared" si="2"/>
        <v/>
      </c>
    </row>
    <row r="73" ht="17.1" customHeight="1" spans="1:6">
      <c r="A73" s="165">
        <v>2010702</v>
      </c>
      <c r="B73" s="165" t="s">
        <v>382</v>
      </c>
      <c r="C73" s="37"/>
      <c r="D73" s="184">
        <v>0</v>
      </c>
      <c r="E73" s="184">
        <f t="shared" si="3"/>
        <v>0</v>
      </c>
      <c r="F73" s="17" t="str">
        <f t="shared" si="2"/>
        <v/>
      </c>
    </row>
    <row r="74" ht="17.1" customHeight="1" spans="1:6">
      <c r="A74" s="165">
        <v>2010703</v>
      </c>
      <c r="B74" s="165" t="s">
        <v>383</v>
      </c>
      <c r="C74" s="37"/>
      <c r="D74" s="184">
        <v>0</v>
      </c>
      <c r="E74" s="184">
        <f t="shared" si="3"/>
        <v>0</v>
      </c>
      <c r="F74" s="17" t="str">
        <f t="shared" si="2"/>
        <v/>
      </c>
    </row>
    <row r="75" ht="17.1" customHeight="1" spans="1:6">
      <c r="A75" s="165">
        <v>2010709</v>
      </c>
      <c r="B75" s="165" t="s">
        <v>422</v>
      </c>
      <c r="C75" s="37"/>
      <c r="D75" s="184">
        <v>0</v>
      </c>
      <c r="E75" s="184">
        <f t="shared" si="3"/>
        <v>0</v>
      </c>
      <c r="F75" s="17" t="str">
        <f t="shared" si="2"/>
        <v/>
      </c>
    </row>
    <row r="76" ht="17.1" customHeight="1" spans="1:6">
      <c r="A76" s="165">
        <v>2010710</v>
      </c>
      <c r="B76" s="165" t="s">
        <v>426</v>
      </c>
      <c r="C76" s="37"/>
      <c r="D76" s="184">
        <v>0</v>
      </c>
      <c r="E76" s="184">
        <f t="shared" si="3"/>
        <v>0</v>
      </c>
      <c r="F76" s="17" t="str">
        <f t="shared" si="2"/>
        <v/>
      </c>
    </row>
    <row r="77" ht="17.1" customHeight="1" spans="1:6">
      <c r="A77" s="165">
        <v>2010750</v>
      </c>
      <c r="B77" s="165" t="s">
        <v>390</v>
      </c>
      <c r="C77" s="37"/>
      <c r="D77" s="184">
        <v>0</v>
      </c>
      <c r="E77" s="184">
        <f t="shared" si="3"/>
        <v>0</v>
      </c>
      <c r="F77" s="17" t="str">
        <f t="shared" si="2"/>
        <v/>
      </c>
    </row>
    <row r="78" ht="17.1" customHeight="1" spans="1:6">
      <c r="A78" s="165">
        <v>2010799</v>
      </c>
      <c r="B78" s="165" t="s">
        <v>427</v>
      </c>
      <c r="C78" s="184">
        <v>687</v>
      </c>
      <c r="D78" s="184">
        <v>821</v>
      </c>
      <c r="E78" s="184">
        <f t="shared" si="3"/>
        <v>134</v>
      </c>
      <c r="F78" s="17">
        <f t="shared" si="2"/>
        <v>19.5</v>
      </c>
    </row>
    <row r="79" ht="17.1" customHeight="1" spans="1:6">
      <c r="A79" s="165">
        <v>20108</v>
      </c>
      <c r="B79" s="164" t="s">
        <v>428</v>
      </c>
      <c r="C79" s="183">
        <f>SUM(C80:C87)</f>
        <v>587</v>
      </c>
      <c r="D79" s="183">
        <f>SUM(D80:D87)</f>
        <v>523</v>
      </c>
      <c r="E79" s="183">
        <f t="shared" si="3"/>
        <v>-64</v>
      </c>
      <c r="F79" s="14">
        <f t="shared" si="2"/>
        <v>-10.9</v>
      </c>
    </row>
    <row r="80" ht="17.1" customHeight="1" spans="1:6">
      <c r="A80" s="165">
        <v>2010801</v>
      </c>
      <c r="B80" s="165" t="s">
        <v>381</v>
      </c>
      <c r="C80" s="184">
        <v>276</v>
      </c>
      <c r="D80" s="184">
        <v>310</v>
      </c>
      <c r="E80" s="184">
        <f t="shared" si="3"/>
        <v>34</v>
      </c>
      <c r="F80" s="17">
        <f t="shared" si="2"/>
        <v>12.3</v>
      </c>
    </row>
    <row r="81" ht="17.1" customHeight="1" spans="1:6">
      <c r="A81" s="165">
        <v>2010802</v>
      </c>
      <c r="B81" s="165" t="s">
        <v>382</v>
      </c>
      <c r="C81" s="184">
        <v>48</v>
      </c>
      <c r="D81" s="184">
        <v>118</v>
      </c>
      <c r="E81" s="184">
        <f t="shared" si="3"/>
        <v>70</v>
      </c>
      <c r="F81" s="17">
        <f t="shared" si="2"/>
        <v>145.8</v>
      </c>
    </row>
    <row r="82" ht="17.1" customHeight="1" spans="1:6">
      <c r="A82" s="165">
        <v>2010803</v>
      </c>
      <c r="B82" s="165" t="s">
        <v>383</v>
      </c>
      <c r="C82" s="37"/>
      <c r="D82" s="184">
        <v>0</v>
      </c>
      <c r="E82" s="184">
        <f t="shared" si="3"/>
        <v>0</v>
      </c>
      <c r="F82" s="17" t="str">
        <f t="shared" si="2"/>
        <v/>
      </c>
    </row>
    <row r="83" ht="17.1" customHeight="1" spans="1:6">
      <c r="A83" s="165">
        <v>2010804</v>
      </c>
      <c r="B83" s="165" t="s">
        <v>429</v>
      </c>
      <c r="C83" s="184">
        <v>263</v>
      </c>
      <c r="D83" s="184">
        <v>91</v>
      </c>
      <c r="E83" s="184">
        <f t="shared" si="3"/>
        <v>-172</v>
      </c>
      <c r="F83" s="17">
        <f t="shared" si="2"/>
        <v>-65.4</v>
      </c>
    </row>
    <row r="84" ht="17.1" customHeight="1" spans="1:6">
      <c r="A84" s="165">
        <v>2010805</v>
      </c>
      <c r="B84" s="165" t="s">
        <v>430</v>
      </c>
      <c r="C84" s="37"/>
      <c r="D84" s="184">
        <v>0</v>
      </c>
      <c r="E84" s="184">
        <f t="shared" si="3"/>
        <v>0</v>
      </c>
      <c r="F84" s="17" t="str">
        <f t="shared" si="2"/>
        <v/>
      </c>
    </row>
    <row r="85" ht="17.1" customHeight="1" spans="1:6">
      <c r="A85" s="165">
        <v>2010806</v>
      </c>
      <c r="B85" s="165" t="s">
        <v>422</v>
      </c>
      <c r="C85" s="37"/>
      <c r="D85" s="184">
        <v>0</v>
      </c>
      <c r="E85" s="184">
        <f t="shared" si="3"/>
        <v>0</v>
      </c>
      <c r="F85" s="17" t="str">
        <f t="shared" si="2"/>
        <v/>
      </c>
    </row>
    <row r="86" ht="17.1" customHeight="1" spans="1:6">
      <c r="A86" s="165">
        <v>2010850</v>
      </c>
      <c r="B86" s="165" t="s">
        <v>390</v>
      </c>
      <c r="C86" s="37"/>
      <c r="D86" s="184">
        <v>0</v>
      </c>
      <c r="E86" s="184">
        <f t="shared" si="3"/>
        <v>0</v>
      </c>
      <c r="F86" s="17" t="str">
        <f t="shared" si="2"/>
        <v/>
      </c>
    </row>
    <row r="87" ht="17.1" customHeight="1" spans="1:6">
      <c r="A87" s="165">
        <v>2010899</v>
      </c>
      <c r="B87" s="165" t="s">
        <v>431</v>
      </c>
      <c r="C87" s="37"/>
      <c r="D87" s="184">
        <v>4</v>
      </c>
      <c r="E87" s="184">
        <f t="shared" si="3"/>
        <v>4</v>
      </c>
      <c r="F87" s="17" t="str">
        <f t="shared" si="2"/>
        <v/>
      </c>
    </row>
    <row r="88" ht="17.1" customHeight="1" spans="1:6">
      <c r="A88" s="165">
        <v>20109</v>
      </c>
      <c r="B88" s="164" t="s">
        <v>432</v>
      </c>
      <c r="C88" s="35"/>
      <c r="D88" s="183">
        <f>SUM(D89:D100)</f>
        <v>0</v>
      </c>
      <c r="E88" s="183">
        <f t="shared" si="3"/>
        <v>0</v>
      </c>
      <c r="F88" s="14" t="str">
        <f t="shared" si="2"/>
        <v/>
      </c>
    </row>
    <row r="89" ht="17.1" customHeight="1" spans="1:6">
      <c r="A89" s="165">
        <v>2010901</v>
      </c>
      <c r="B89" s="165" t="s">
        <v>381</v>
      </c>
      <c r="C89" s="37"/>
      <c r="D89" s="184">
        <v>0</v>
      </c>
      <c r="E89" s="184">
        <f t="shared" si="3"/>
        <v>0</v>
      </c>
      <c r="F89" s="17" t="str">
        <f t="shared" si="2"/>
        <v/>
      </c>
    </row>
    <row r="90" ht="17.1" customHeight="1" spans="1:6">
      <c r="A90" s="165">
        <v>2010902</v>
      </c>
      <c r="B90" s="165" t="s">
        <v>382</v>
      </c>
      <c r="C90" s="37"/>
      <c r="D90" s="184">
        <v>0</v>
      </c>
      <c r="E90" s="184">
        <f t="shared" si="3"/>
        <v>0</v>
      </c>
      <c r="F90" s="17" t="str">
        <f t="shared" si="2"/>
        <v/>
      </c>
    </row>
    <row r="91" ht="17.1" customHeight="1" spans="1:6">
      <c r="A91" s="165">
        <v>2010903</v>
      </c>
      <c r="B91" s="165" t="s">
        <v>383</v>
      </c>
      <c r="C91" s="37"/>
      <c r="D91" s="184">
        <v>0</v>
      </c>
      <c r="E91" s="184">
        <f t="shared" si="3"/>
        <v>0</v>
      </c>
      <c r="F91" s="17" t="str">
        <f t="shared" si="2"/>
        <v/>
      </c>
    </row>
    <row r="92" ht="17.1" customHeight="1" spans="1:6">
      <c r="A92" s="165">
        <v>2010905</v>
      </c>
      <c r="B92" s="165" t="s">
        <v>433</v>
      </c>
      <c r="C92" s="37"/>
      <c r="D92" s="184">
        <v>0</v>
      </c>
      <c r="E92" s="184">
        <f t="shared" si="3"/>
        <v>0</v>
      </c>
      <c r="F92" s="17" t="str">
        <f t="shared" si="2"/>
        <v/>
      </c>
    </row>
    <row r="93" ht="17.1" customHeight="1" spans="1:6">
      <c r="A93" s="165">
        <v>2010907</v>
      </c>
      <c r="B93" s="165" t="s">
        <v>434</v>
      </c>
      <c r="C93" s="37"/>
      <c r="D93" s="184">
        <v>0</v>
      </c>
      <c r="E93" s="184">
        <f t="shared" si="3"/>
        <v>0</v>
      </c>
      <c r="F93" s="17" t="str">
        <f t="shared" si="2"/>
        <v/>
      </c>
    </row>
    <row r="94" ht="17.1" customHeight="1" spans="1:6">
      <c r="A94" s="165">
        <v>2010908</v>
      </c>
      <c r="B94" s="165" t="s">
        <v>422</v>
      </c>
      <c r="C94" s="37"/>
      <c r="D94" s="184">
        <v>0</v>
      </c>
      <c r="E94" s="184">
        <f t="shared" si="3"/>
        <v>0</v>
      </c>
      <c r="F94" s="17" t="str">
        <f t="shared" si="2"/>
        <v/>
      </c>
    </row>
    <row r="95" ht="17.1" customHeight="1" spans="1:6">
      <c r="A95" s="165">
        <v>2010909</v>
      </c>
      <c r="B95" s="165" t="s">
        <v>435</v>
      </c>
      <c r="C95" s="37"/>
      <c r="D95" s="184">
        <v>0</v>
      </c>
      <c r="E95" s="184">
        <f t="shared" si="3"/>
        <v>0</v>
      </c>
      <c r="F95" s="17" t="str">
        <f t="shared" si="2"/>
        <v/>
      </c>
    </row>
    <row r="96" ht="17.1" customHeight="1" spans="1:6">
      <c r="A96" s="165">
        <v>2010910</v>
      </c>
      <c r="B96" s="165" t="s">
        <v>436</v>
      </c>
      <c r="C96" s="37"/>
      <c r="D96" s="184">
        <v>0</v>
      </c>
      <c r="E96" s="184">
        <f t="shared" si="3"/>
        <v>0</v>
      </c>
      <c r="F96" s="17" t="str">
        <f t="shared" si="2"/>
        <v/>
      </c>
    </row>
    <row r="97" ht="17.1" customHeight="1" spans="1:6">
      <c r="A97" s="165">
        <v>2010911</v>
      </c>
      <c r="B97" s="165" t="s">
        <v>437</v>
      </c>
      <c r="C97" s="37"/>
      <c r="D97" s="184">
        <v>0</v>
      </c>
      <c r="E97" s="184">
        <f t="shared" si="3"/>
        <v>0</v>
      </c>
      <c r="F97" s="17" t="str">
        <f t="shared" si="2"/>
        <v/>
      </c>
    </row>
    <row r="98" ht="17.1" customHeight="1" spans="1:6">
      <c r="A98" s="165">
        <v>2010912</v>
      </c>
      <c r="B98" s="165" t="s">
        <v>438</v>
      </c>
      <c r="C98" s="37"/>
      <c r="D98" s="184">
        <v>0</v>
      </c>
      <c r="E98" s="184">
        <f t="shared" si="3"/>
        <v>0</v>
      </c>
      <c r="F98" s="17" t="str">
        <f t="shared" si="2"/>
        <v/>
      </c>
    </row>
    <row r="99" ht="17.1" customHeight="1" spans="1:6">
      <c r="A99" s="165">
        <v>2010950</v>
      </c>
      <c r="B99" s="165" t="s">
        <v>390</v>
      </c>
      <c r="C99" s="37"/>
      <c r="D99" s="184">
        <v>0</v>
      </c>
      <c r="E99" s="184">
        <f t="shared" si="3"/>
        <v>0</v>
      </c>
      <c r="F99" s="17" t="str">
        <f t="shared" si="2"/>
        <v/>
      </c>
    </row>
    <row r="100" ht="17.1" customHeight="1" spans="1:6">
      <c r="A100" s="165">
        <v>2010999</v>
      </c>
      <c r="B100" s="165" t="s">
        <v>439</v>
      </c>
      <c r="C100" s="37"/>
      <c r="D100" s="184">
        <v>0</v>
      </c>
      <c r="E100" s="184">
        <f t="shared" si="3"/>
        <v>0</v>
      </c>
      <c r="F100" s="17" t="str">
        <f t="shared" si="2"/>
        <v/>
      </c>
    </row>
    <row r="101" ht="17.1" customHeight="1" spans="1:6">
      <c r="A101" s="165">
        <v>20111</v>
      </c>
      <c r="B101" s="164" t="s">
        <v>440</v>
      </c>
      <c r="C101" s="183">
        <f>SUM(C102:C109)</f>
        <v>1263</v>
      </c>
      <c r="D101" s="183">
        <f>SUM(D102:D109)</f>
        <v>1261</v>
      </c>
      <c r="E101" s="183">
        <f t="shared" si="3"/>
        <v>-2</v>
      </c>
      <c r="F101" s="14">
        <f t="shared" si="2"/>
        <v>-0.2</v>
      </c>
    </row>
    <row r="102" ht="17.1" customHeight="1" spans="1:6">
      <c r="A102" s="165">
        <v>2011101</v>
      </c>
      <c r="B102" s="165" t="s">
        <v>381</v>
      </c>
      <c r="C102" s="184">
        <v>1039</v>
      </c>
      <c r="D102" s="184">
        <v>1184</v>
      </c>
      <c r="E102" s="184">
        <f t="shared" si="3"/>
        <v>145</v>
      </c>
      <c r="F102" s="17">
        <f t="shared" si="2"/>
        <v>14</v>
      </c>
    </row>
    <row r="103" ht="17.1" customHeight="1" spans="1:6">
      <c r="A103" s="165">
        <v>2011102</v>
      </c>
      <c r="B103" s="165" t="s">
        <v>382</v>
      </c>
      <c r="C103" s="184">
        <v>197</v>
      </c>
      <c r="D103" s="184">
        <v>49</v>
      </c>
      <c r="E103" s="184">
        <f t="shared" si="3"/>
        <v>-148</v>
      </c>
      <c r="F103" s="17">
        <f t="shared" si="2"/>
        <v>-75.1</v>
      </c>
    </row>
    <row r="104" ht="17.1" customHeight="1" spans="1:6">
      <c r="A104" s="165">
        <v>2011103</v>
      </c>
      <c r="B104" s="165" t="s">
        <v>383</v>
      </c>
      <c r="C104" s="37"/>
      <c r="D104" s="184">
        <v>0</v>
      </c>
      <c r="E104" s="184">
        <f t="shared" si="3"/>
        <v>0</v>
      </c>
      <c r="F104" s="17" t="str">
        <f t="shared" si="2"/>
        <v/>
      </c>
    </row>
    <row r="105" ht="17.1" customHeight="1" spans="1:6">
      <c r="A105" s="165">
        <v>2011104</v>
      </c>
      <c r="B105" s="165" t="s">
        <v>441</v>
      </c>
      <c r="C105" s="37"/>
      <c r="D105" s="184">
        <v>0</v>
      </c>
      <c r="E105" s="184">
        <f t="shared" si="3"/>
        <v>0</v>
      </c>
      <c r="F105" s="17" t="str">
        <f t="shared" si="2"/>
        <v/>
      </c>
    </row>
    <row r="106" ht="17.1" customHeight="1" spans="1:6">
      <c r="A106" s="165">
        <v>2011105</v>
      </c>
      <c r="B106" s="165" t="s">
        <v>442</v>
      </c>
      <c r="C106" s="37"/>
      <c r="D106" s="184">
        <v>0</v>
      </c>
      <c r="E106" s="184">
        <f t="shared" si="3"/>
        <v>0</v>
      </c>
      <c r="F106" s="17" t="str">
        <f t="shared" si="2"/>
        <v/>
      </c>
    </row>
    <row r="107" ht="17.1" customHeight="1" spans="1:6">
      <c r="A107" s="165">
        <v>2011106</v>
      </c>
      <c r="B107" s="165" t="s">
        <v>443</v>
      </c>
      <c r="C107" s="37"/>
      <c r="D107" s="184">
        <v>0</v>
      </c>
      <c r="E107" s="184">
        <f t="shared" si="3"/>
        <v>0</v>
      </c>
      <c r="F107" s="17" t="str">
        <f t="shared" si="2"/>
        <v/>
      </c>
    </row>
    <row r="108" ht="17.1" customHeight="1" spans="1:6">
      <c r="A108" s="165">
        <v>2011150</v>
      </c>
      <c r="B108" s="165" t="s">
        <v>390</v>
      </c>
      <c r="C108" s="37"/>
      <c r="D108" s="184">
        <v>9</v>
      </c>
      <c r="E108" s="184">
        <f t="shared" si="3"/>
        <v>9</v>
      </c>
      <c r="F108" s="17" t="str">
        <f t="shared" si="2"/>
        <v/>
      </c>
    </row>
    <row r="109" ht="17.1" customHeight="1" spans="1:6">
      <c r="A109" s="165">
        <v>2011199</v>
      </c>
      <c r="B109" s="165" t="s">
        <v>444</v>
      </c>
      <c r="C109" s="184">
        <v>27</v>
      </c>
      <c r="D109" s="184">
        <v>19</v>
      </c>
      <c r="E109" s="184">
        <f t="shared" si="3"/>
        <v>-8</v>
      </c>
      <c r="F109" s="17">
        <f t="shared" si="2"/>
        <v>-29.6</v>
      </c>
    </row>
    <row r="110" ht="17.1" customHeight="1" spans="1:6">
      <c r="A110" s="165">
        <v>20113</v>
      </c>
      <c r="B110" s="164" t="s">
        <v>445</v>
      </c>
      <c r="C110" s="183">
        <f>SUM(C111:C120)</f>
        <v>129</v>
      </c>
      <c r="D110" s="183">
        <f>SUM(D111:D120)</f>
        <v>132</v>
      </c>
      <c r="E110" s="183">
        <f t="shared" si="3"/>
        <v>3</v>
      </c>
      <c r="F110" s="14">
        <f t="shared" si="2"/>
        <v>2.3</v>
      </c>
    </row>
    <row r="111" ht="17.1" customHeight="1" spans="1:6">
      <c r="A111" s="165">
        <v>2011301</v>
      </c>
      <c r="B111" s="165" t="s">
        <v>381</v>
      </c>
      <c r="C111" s="184">
        <v>106</v>
      </c>
      <c r="D111" s="184">
        <v>110</v>
      </c>
      <c r="E111" s="184">
        <f t="shared" si="3"/>
        <v>4</v>
      </c>
      <c r="F111" s="17">
        <f t="shared" si="2"/>
        <v>3.8</v>
      </c>
    </row>
    <row r="112" ht="17.1" customHeight="1" spans="1:6">
      <c r="A112" s="165">
        <v>2011302</v>
      </c>
      <c r="B112" s="165" t="s">
        <v>382</v>
      </c>
      <c r="C112" s="37"/>
      <c r="D112" s="184">
        <v>0</v>
      </c>
      <c r="E112" s="184">
        <f t="shared" si="3"/>
        <v>0</v>
      </c>
      <c r="F112" s="17" t="str">
        <f t="shared" si="2"/>
        <v/>
      </c>
    </row>
    <row r="113" ht="17.1" customHeight="1" spans="1:6">
      <c r="A113" s="165">
        <v>2011303</v>
      </c>
      <c r="B113" s="165" t="s">
        <v>383</v>
      </c>
      <c r="C113" s="37"/>
      <c r="D113" s="184">
        <v>0</v>
      </c>
      <c r="E113" s="184">
        <f t="shared" si="3"/>
        <v>0</v>
      </c>
      <c r="F113" s="17" t="str">
        <f t="shared" si="2"/>
        <v/>
      </c>
    </row>
    <row r="114" ht="17.1" customHeight="1" spans="1:6">
      <c r="A114" s="165">
        <v>2011304</v>
      </c>
      <c r="B114" s="165" t="s">
        <v>446</v>
      </c>
      <c r="C114" s="37"/>
      <c r="D114" s="184">
        <v>0</v>
      </c>
      <c r="E114" s="184">
        <f t="shared" si="3"/>
        <v>0</v>
      </c>
      <c r="F114" s="17" t="str">
        <f t="shared" si="2"/>
        <v/>
      </c>
    </row>
    <row r="115" ht="17.1" customHeight="1" spans="1:6">
      <c r="A115" s="165">
        <v>2011305</v>
      </c>
      <c r="B115" s="165" t="s">
        <v>447</v>
      </c>
      <c r="C115" s="37"/>
      <c r="D115" s="184">
        <v>0</v>
      </c>
      <c r="E115" s="184">
        <f t="shared" si="3"/>
        <v>0</v>
      </c>
      <c r="F115" s="17" t="str">
        <f t="shared" si="2"/>
        <v/>
      </c>
    </row>
    <row r="116" ht="17.1" customHeight="1" spans="1:6">
      <c r="A116" s="165">
        <v>2011306</v>
      </c>
      <c r="B116" s="165" t="s">
        <v>448</v>
      </c>
      <c r="C116" s="37"/>
      <c r="D116" s="184">
        <v>0</v>
      </c>
      <c r="E116" s="184">
        <f t="shared" si="3"/>
        <v>0</v>
      </c>
      <c r="F116" s="17" t="str">
        <f t="shared" si="2"/>
        <v/>
      </c>
    </row>
    <row r="117" ht="17.1" customHeight="1" spans="1:6">
      <c r="A117" s="165">
        <v>2011307</v>
      </c>
      <c r="B117" s="165" t="s">
        <v>449</v>
      </c>
      <c r="C117" s="37"/>
      <c r="D117" s="184">
        <v>0</v>
      </c>
      <c r="E117" s="184">
        <f t="shared" si="3"/>
        <v>0</v>
      </c>
      <c r="F117" s="17" t="str">
        <f t="shared" si="2"/>
        <v/>
      </c>
    </row>
    <row r="118" ht="17.1" customHeight="1" spans="1:6">
      <c r="A118" s="165">
        <v>2011308</v>
      </c>
      <c r="B118" s="165" t="s">
        <v>450</v>
      </c>
      <c r="C118" s="184">
        <v>20</v>
      </c>
      <c r="D118" s="184">
        <v>10</v>
      </c>
      <c r="E118" s="184">
        <f t="shared" si="3"/>
        <v>-10</v>
      </c>
      <c r="F118" s="17">
        <f t="shared" si="2"/>
        <v>-50</v>
      </c>
    </row>
    <row r="119" ht="17.1" customHeight="1" spans="1:6">
      <c r="A119" s="165">
        <v>2011350</v>
      </c>
      <c r="B119" s="165" t="s">
        <v>390</v>
      </c>
      <c r="C119" s="184">
        <v>3</v>
      </c>
      <c r="D119" s="184">
        <v>12</v>
      </c>
      <c r="E119" s="184">
        <f t="shared" si="3"/>
        <v>9</v>
      </c>
      <c r="F119" s="17">
        <f t="shared" si="2"/>
        <v>300</v>
      </c>
    </row>
    <row r="120" ht="17.1" customHeight="1" spans="1:6">
      <c r="A120" s="165">
        <v>2011399</v>
      </c>
      <c r="B120" s="165" t="s">
        <v>451</v>
      </c>
      <c r="C120" s="37"/>
      <c r="D120" s="184">
        <v>0</v>
      </c>
      <c r="E120" s="184">
        <f t="shared" si="3"/>
        <v>0</v>
      </c>
      <c r="F120" s="17" t="str">
        <f t="shared" si="2"/>
        <v/>
      </c>
    </row>
    <row r="121" ht="17.1" customHeight="1" spans="1:6">
      <c r="A121" s="165">
        <v>20114</v>
      </c>
      <c r="B121" s="164" t="s">
        <v>452</v>
      </c>
      <c r="C121" s="35"/>
      <c r="D121" s="183">
        <f>SUM(D122:D132)</f>
        <v>0</v>
      </c>
      <c r="E121" s="183">
        <f t="shared" si="3"/>
        <v>0</v>
      </c>
      <c r="F121" s="14" t="str">
        <f t="shared" si="2"/>
        <v/>
      </c>
    </row>
    <row r="122" ht="17.1" customHeight="1" spans="1:6">
      <c r="A122" s="165">
        <v>2011401</v>
      </c>
      <c r="B122" s="165" t="s">
        <v>381</v>
      </c>
      <c r="C122" s="37"/>
      <c r="D122" s="184">
        <v>0</v>
      </c>
      <c r="E122" s="184">
        <f t="shared" si="3"/>
        <v>0</v>
      </c>
      <c r="F122" s="17" t="str">
        <f t="shared" si="2"/>
        <v/>
      </c>
    </row>
    <row r="123" ht="17.1" customHeight="1" spans="1:6">
      <c r="A123" s="165">
        <v>2011402</v>
      </c>
      <c r="B123" s="165" t="s">
        <v>382</v>
      </c>
      <c r="C123" s="37"/>
      <c r="D123" s="184">
        <v>0</v>
      </c>
      <c r="E123" s="184">
        <f t="shared" si="3"/>
        <v>0</v>
      </c>
      <c r="F123" s="17" t="str">
        <f t="shared" si="2"/>
        <v/>
      </c>
    </row>
    <row r="124" ht="17.1" customHeight="1" spans="1:6">
      <c r="A124" s="165">
        <v>2011403</v>
      </c>
      <c r="B124" s="165" t="s">
        <v>383</v>
      </c>
      <c r="C124" s="37"/>
      <c r="D124" s="184">
        <v>0</v>
      </c>
      <c r="E124" s="184">
        <f t="shared" si="3"/>
        <v>0</v>
      </c>
      <c r="F124" s="17" t="str">
        <f t="shared" si="2"/>
        <v/>
      </c>
    </row>
    <row r="125" ht="17.1" customHeight="1" spans="1:6">
      <c r="A125" s="165">
        <v>2011404</v>
      </c>
      <c r="B125" s="165" t="s">
        <v>453</v>
      </c>
      <c r="C125" s="37"/>
      <c r="D125" s="184">
        <v>0</v>
      </c>
      <c r="E125" s="184">
        <f t="shared" si="3"/>
        <v>0</v>
      </c>
      <c r="F125" s="17" t="str">
        <f t="shared" si="2"/>
        <v/>
      </c>
    </row>
    <row r="126" ht="17.1" customHeight="1" spans="1:6">
      <c r="A126" s="165">
        <v>2011405</v>
      </c>
      <c r="B126" s="165" t="s">
        <v>454</v>
      </c>
      <c r="C126" s="37"/>
      <c r="D126" s="184">
        <v>0</v>
      </c>
      <c r="E126" s="184">
        <f t="shared" si="3"/>
        <v>0</v>
      </c>
      <c r="F126" s="17" t="str">
        <f t="shared" si="2"/>
        <v/>
      </c>
    </row>
    <row r="127" ht="17.1" customHeight="1" spans="1:6">
      <c r="A127" s="165">
        <v>2011408</v>
      </c>
      <c r="B127" s="165" t="s">
        <v>455</v>
      </c>
      <c r="C127" s="37"/>
      <c r="D127" s="184">
        <v>0</v>
      </c>
      <c r="E127" s="184">
        <f t="shared" si="3"/>
        <v>0</v>
      </c>
      <c r="F127" s="17" t="str">
        <f t="shared" si="2"/>
        <v/>
      </c>
    </row>
    <row r="128" ht="17.1" customHeight="1" spans="1:6">
      <c r="A128" s="165">
        <v>2011409</v>
      </c>
      <c r="B128" s="165" t="s">
        <v>456</v>
      </c>
      <c r="C128" s="37"/>
      <c r="D128" s="184">
        <v>0</v>
      </c>
      <c r="E128" s="184">
        <f t="shared" si="3"/>
        <v>0</v>
      </c>
      <c r="F128" s="17" t="str">
        <f t="shared" si="2"/>
        <v/>
      </c>
    </row>
    <row r="129" ht="17.1" customHeight="1" spans="1:6">
      <c r="A129" s="165">
        <v>2011410</v>
      </c>
      <c r="B129" s="165" t="s">
        <v>457</v>
      </c>
      <c r="C129" s="37"/>
      <c r="D129" s="184">
        <v>0</v>
      </c>
      <c r="E129" s="184">
        <f t="shared" si="3"/>
        <v>0</v>
      </c>
      <c r="F129" s="17" t="str">
        <f t="shared" si="2"/>
        <v/>
      </c>
    </row>
    <row r="130" ht="17.1" customHeight="1" spans="1:6">
      <c r="A130" s="165">
        <v>2011411</v>
      </c>
      <c r="B130" s="165" t="s">
        <v>458</v>
      </c>
      <c r="C130" s="37"/>
      <c r="D130" s="184">
        <v>0</v>
      </c>
      <c r="E130" s="184">
        <f t="shared" si="3"/>
        <v>0</v>
      </c>
      <c r="F130" s="17" t="str">
        <f t="shared" si="2"/>
        <v/>
      </c>
    </row>
    <row r="131" ht="17.1" customHeight="1" spans="1:6">
      <c r="A131" s="165">
        <v>2011450</v>
      </c>
      <c r="B131" s="165" t="s">
        <v>390</v>
      </c>
      <c r="C131" s="37"/>
      <c r="D131" s="184">
        <v>0</v>
      </c>
      <c r="E131" s="184">
        <f t="shared" si="3"/>
        <v>0</v>
      </c>
      <c r="F131" s="17" t="str">
        <f t="shared" si="2"/>
        <v/>
      </c>
    </row>
    <row r="132" ht="17.1" customHeight="1" spans="1:6">
      <c r="A132" s="165">
        <v>2011499</v>
      </c>
      <c r="B132" s="165" t="s">
        <v>459</v>
      </c>
      <c r="C132" s="37"/>
      <c r="D132" s="184">
        <v>0</v>
      </c>
      <c r="E132" s="184">
        <f t="shared" si="3"/>
        <v>0</v>
      </c>
      <c r="F132" s="17" t="str">
        <f t="shared" ref="F132:F195" si="4">IF(C132&lt;&gt;0,ROUND(100*(D132/C132-1),1),"")</f>
        <v/>
      </c>
    </row>
    <row r="133" ht="17.1" customHeight="1" spans="1:6">
      <c r="A133" s="165">
        <v>20123</v>
      </c>
      <c r="B133" s="164" t="s">
        <v>460</v>
      </c>
      <c r="C133" s="183">
        <f>SUM(C134:C139)</f>
        <v>102</v>
      </c>
      <c r="D133" s="183">
        <f>SUM(D134:D139)</f>
        <v>44</v>
      </c>
      <c r="E133" s="183">
        <f t="shared" ref="E133:E196" si="5">D133-C133</f>
        <v>-58</v>
      </c>
      <c r="F133" s="14">
        <f t="shared" si="4"/>
        <v>-56.9</v>
      </c>
    </row>
    <row r="134" ht="17.1" customHeight="1" spans="1:6">
      <c r="A134" s="165">
        <v>2012301</v>
      </c>
      <c r="B134" s="165" t="s">
        <v>381</v>
      </c>
      <c r="C134" s="37"/>
      <c r="D134" s="184">
        <v>0</v>
      </c>
      <c r="E134" s="184">
        <f t="shared" si="5"/>
        <v>0</v>
      </c>
      <c r="F134" s="17" t="str">
        <f t="shared" si="4"/>
        <v/>
      </c>
    </row>
    <row r="135" ht="17.1" customHeight="1" spans="1:6">
      <c r="A135" s="165">
        <v>2012302</v>
      </c>
      <c r="B135" s="165" t="s">
        <v>382</v>
      </c>
      <c r="C135" s="37"/>
      <c r="D135" s="184">
        <v>0</v>
      </c>
      <c r="E135" s="184">
        <f t="shared" si="5"/>
        <v>0</v>
      </c>
      <c r="F135" s="17" t="str">
        <f t="shared" si="4"/>
        <v/>
      </c>
    </row>
    <row r="136" ht="17.1" customHeight="1" spans="1:6">
      <c r="A136" s="165">
        <v>2012303</v>
      </c>
      <c r="B136" s="165" t="s">
        <v>383</v>
      </c>
      <c r="C136" s="37"/>
      <c r="D136" s="184">
        <v>0</v>
      </c>
      <c r="E136" s="184">
        <f t="shared" si="5"/>
        <v>0</v>
      </c>
      <c r="F136" s="17" t="str">
        <f t="shared" si="4"/>
        <v/>
      </c>
    </row>
    <row r="137" ht="17.1" customHeight="1" spans="1:6">
      <c r="A137" s="165">
        <v>2012304</v>
      </c>
      <c r="B137" s="165" t="s">
        <v>461</v>
      </c>
      <c r="C137" s="184">
        <v>1</v>
      </c>
      <c r="D137" s="184">
        <v>0</v>
      </c>
      <c r="E137" s="184">
        <f t="shared" si="5"/>
        <v>-1</v>
      </c>
      <c r="F137" s="17">
        <f t="shared" si="4"/>
        <v>-100</v>
      </c>
    </row>
    <row r="138" ht="17.1" customHeight="1" spans="1:6">
      <c r="A138" s="165">
        <v>2012350</v>
      </c>
      <c r="B138" s="165" t="s">
        <v>390</v>
      </c>
      <c r="C138" s="37"/>
      <c r="D138" s="184">
        <v>0</v>
      </c>
      <c r="E138" s="184">
        <f t="shared" si="5"/>
        <v>0</v>
      </c>
      <c r="F138" s="17" t="str">
        <f t="shared" si="4"/>
        <v/>
      </c>
    </row>
    <row r="139" ht="17.1" customHeight="1" spans="1:6">
      <c r="A139" s="165">
        <v>2012399</v>
      </c>
      <c r="B139" s="165" t="s">
        <v>462</v>
      </c>
      <c r="C139" s="184">
        <v>101</v>
      </c>
      <c r="D139" s="184">
        <v>44</v>
      </c>
      <c r="E139" s="184">
        <f t="shared" si="5"/>
        <v>-57</v>
      </c>
      <c r="F139" s="17">
        <f t="shared" si="4"/>
        <v>-56.4</v>
      </c>
    </row>
    <row r="140" ht="17.1" customHeight="1" spans="1:6">
      <c r="A140" s="165">
        <v>20125</v>
      </c>
      <c r="B140" s="164" t="s">
        <v>463</v>
      </c>
      <c r="C140" s="183">
        <f>SUM(C141:C147)</f>
        <v>23</v>
      </c>
      <c r="D140" s="183">
        <f>SUM(D141:D147)</f>
        <v>0</v>
      </c>
      <c r="E140" s="183">
        <f t="shared" si="5"/>
        <v>-23</v>
      </c>
      <c r="F140" s="14">
        <f t="shared" si="4"/>
        <v>-100</v>
      </c>
    </row>
    <row r="141" ht="17.1" customHeight="1" spans="1:6">
      <c r="A141" s="165">
        <v>2012501</v>
      </c>
      <c r="B141" s="165" t="s">
        <v>381</v>
      </c>
      <c r="C141" s="184">
        <v>21</v>
      </c>
      <c r="D141" s="184">
        <v>0</v>
      </c>
      <c r="E141" s="184">
        <f t="shared" si="5"/>
        <v>-21</v>
      </c>
      <c r="F141" s="17">
        <f t="shared" si="4"/>
        <v>-100</v>
      </c>
    </row>
    <row r="142" ht="17.1" customHeight="1" spans="1:6">
      <c r="A142" s="165">
        <v>2012502</v>
      </c>
      <c r="B142" s="165" t="s">
        <v>382</v>
      </c>
      <c r="C142" s="184">
        <v>2</v>
      </c>
      <c r="D142" s="184">
        <v>0</v>
      </c>
      <c r="E142" s="184">
        <f t="shared" si="5"/>
        <v>-2</v>
      </c>
      <c r="F142" s="17">
        <f t="shared" si="4"/>
        <v>-100</v>
      </c>
    </row>
    <row r="143" ht="17.1" customHeight="1" spans="1:6">
      <c r="A143" s="165">
        <v>2012503</v>
      </c>
      <c r="B143" s="165" t="s">
        <v>383</v>
      </c>
      <c r="C143" s="37"/>
      <c r="D143" s="184">
        <v>0</v>
      </c>
      <c r="E143" s="184">
        <f t="shared" si="5"/>
        <v>0</v>
      </c>
      <c r="F143" s="17" t="str">
        <f t="shared" si="4"/>
        <v/>
      </c>
    </row>
    <row r="144" ht="17.1" customHeight="1" spans="1:6">
      <c r="A144" s="165">
        <v>2012504</v>
      </c>
      <c r="B144" s="165" t="s">
        <v>464</v>
      </c>
      <c r="C144" s="37"/>
      <c r="D144" s="184">
        <v>0</v>
      </c>
      <c r="E144" s="184">
        <f t="shared" si="5"/>
        <v>0</v>
      </c>
      <c r="F144" s="17" t="str">
        <f t="shared" si="4"/>
        <v/>
      </c>
    </row>
    <row r="145" ht="17.1" customHeight="1" spans="1:6">
      <c r="A145" s="165">
        <v>2012505</v>
      </c>
      <c r="B145" s="165" t="s">
        <v>465</v>
      </c>
      <c r="C145" s="37"/>
      <c r="D145" s="184">
        <v>0</v>
      </c>
      <c r="E145" s="184">
        <f t="shared" si="5"/>
        <v>0</v>
      </c>
      <c r="F145" s="17" t="str">
        <f t="shared" si="4"/>
        <v/>
      </c>
    </row>
    <row r="146" ht="17.1" customHeight="1" spans="1:6">
      <c r="A146" s="165">
        <v>2012550</v>
      </c>
      <c r="B146" s="165" t="s">
        <v>390</v>
      </c>
      <c r="C146" s="37"/>
      <c r="D146" s="184">
        <v>0</v>
      </c>
      <c r="E146" s="184">
        <f t="shared" si="5"/>
        <v>0</v>
      </c>
      <c r="F146" s="17" t="str">
        <f t="shared" si="4"/>
        <v/>
      </c>
    </row>
    <row r="147" ht="17.1" customHeight="1" spans="1:6">
      <c r="A147" s="165">
        <v>2012599</v>
      </c>
      <c r="B147" s="165" t="s">
        <v>466</v>
      </c>
      <c r="C147" s="37"/>
      <c r="D147" s="184">
        <v>0</v>
      </c>
      <c r="E147" s="184">
        <f t="shared" si="5"/>
        <v>0</v>
      </c>
      <c r="F147" s="17" t="str">
        <f t="shared" si="4"/>
        <v/>
      </c>
    </row>
    <row r="148" ht="17.1" customHeight="1" spans="1:6">
      <c r="A148" s="165">
        <v>20126</v>
      </c>
      <c r="B148" s="164" t="s">
        <v>467</v>
      </c>
      <c r="C148" s="183">
        <f>SUM(C149:C153)</f>
        <v>110</v>
      </c>
      <c r="D148" s="183">
        <f>SUM(D149:D153)</f>
        <v>118</v>
      </c>
      <c r="E148" s="183">
        <f t="shared" si="5"/>
        <v>8</v>
      </c>
      <c r="F148" s="14">
        <f t="shared" si="4"/>
        <v>7.3</v>
      </c>
    </row>
    <row r="149" ht="17.1" customHeight="1" spans="1:6">
      <c r="A149" s="165">
        <v>2012601</v>
      </c>
      <c r="B149" s="165" t="s">
        <v>381</v>
      </c>
      <c r="C149" s="184">
        <v>88</v>
      </c>
      <c r="D149" s="184">
        <v>100</v>
      </c>
      <c r="E149" s="184">
        <f t="shared" si="5"/>
        <v>12</v>
      </c>
      <c r="F149" s="17">
        <f t="shared" si="4"/>
        <v>13.6</v>
      </c>
    </row>
    <row r="150" ht="17.1" customHeight="1" spans="1:6">
      <c r="A150" s="165">
        <v>2012602</v>
      </c>
      <c r="B150" s="165" t="s">
        <v>382</v>
      </c>
      <c r="C150" s="184">
        <v>22</v>
      </c>
      <c r="D150" s="184">
        <v>18</v>
      </c>
      <c r="E150" s="184">
        <f t="shared" si="5"/>
        <v>-4</v>
      </c>
      <c r="F150" s="17">
        <f t="shared" si="4"/>
        <v>-18.2</v>
      </c>
    </row>
    <row r="151" ht="17.1" customHeight="1" spans="1:6">
      <c r="A151" s="165">
        <v>2012603</v>
      </c>
      <c r="B151" s="165" t="s">
        <v>383</v>
      </c>
      <c r="C151" s="37"/>
      <c r="D151" s="184">
        <v>0</v>
      </c>
      <c r="E151" s="184">
        <f t="shared" si="5"/>
        <v>0</v>
      </c>
      <c r="F151" s="17" t="str">
        <f t="shared" si="4"/>
        <v/>
      </c>
    </row>
    <row r="152" ht="17.1" customHeight="1" spans="1:6">
      <c r="A152" s="165">
        <v>2012604</v>
      </c>
      <c r="B152" s="165" t="s">
        <v>468</v>
      </c>
      <c r="C152" s="37"/>
      <c r="D152" s="184">
        <v>0</v>
      </c>
      <c r="E152" s="184">
        <f t="shared" si="5"/>
        <v>0</v>
      </c>
      <c r="F152" s="17" t="str">
        <f t="shared" si="4"/>
        <v/>
      </c>
    </row>
    <row r="153" ht="17.1" customHeight="1" spans="1:6">
      <c r="A153" s="165">
        <v>2012699</v>
      </c>
      <c r="B153" s="165" t="s">
        <v>469</v>
      </c>
      <c r="C153" s="37"/>
      <c r="D153" s="184">
        <v>0</v>
      </c>
      <c r="E153" s="184">
        <f t="shared" si="5"/>
        <v>0</v>
      </c>
      <c r="F153" s="17" t="str">
        <f t="shared" si="4"/>
        <v/>
      </c>
    </row>
    <row r="154" ht="17.1" customHeight="1" spans="1:6">
      <c r="A154" s="165">
        <v>20128</v>
      </c>
      <c r="B154" s="164" t="s">
        <v>470</v>
      </c>
      <c r="C154" s="183">
        <f>SUM(C155:C160)</f>
        <v>67</v>
      </c>
      <c r="D154" s="183">
        <f>SUM(D155:D160)</f>
        <v>61</v>
      </c>
      <c r="E154" s="183">
        <f t="shared" si="5"/>
        <v>-6</v>
      </c>
      <c r="F154" s="14">
        <f t="shared" si="4"/>
        <v>-9</v>
      </c>
    </row>
    <row r="155" ht="17.1" customHeight="1" spans="1:6">
      <c r="A155" s="165">
        <v>2012801</v>
      </c>
      <c r="B155" s="165" t="s">
        <v>381</v>
      </c>
      <c r="C155" s="184">
        <v>60</v>
      </c>
      <c r="D155" s="184">
        <v>52</v>
      </c>
      <c r="E155" s="184">
        <f t="shared" si="5"/>
        <v>-8</v>
      </c>
      <c r="F155" s="17">
        <f t="shared" si="4"/>
        <v>-13.3</v>
      </c>
    </row>
    <row r="156" ht="17.1" customHeight="1" spans="1:6">
      <c r="A156" s="165">
        <v>2012802</v>
      </c>
      <c r="B156" s="165" t="s">
        <v>382</v>
      </c>
      <c r="C156" s="184">
        <v>7</v>
      </c>
      <c r="D156" s="184">
        <v>9</v>
      </c>
      <c r="E156" s="184">
        <f t="shared" si="5"/>
        <v>2</v>
      </c>
      <c r="F156" s="17">
        <f t="shared" si="4"/>
        <v>28.6</v>
      </c>
    </row>
    <row r="157" ht="17.1" customHeight="1" spans="1:6">
      <c r="A157" s="165">
        <v>2012803</v>
      </c>
      <c r="B157" s="165" t="s">
        <v>383</v>
      </c>
      <c r="C157" s="37"/>
      <c r="D157" s="184">
        <v>0</v>
      </c>
      <c r="E157" s="184">
        <f t="shared" si="5"/>
        <v>0</v>
      </c>
      <c r="F157" s="17" t="str">
        <f t="shared" si="4"/>
        <v/>
      </c>
    </row>
    <row r="158" ht="17.1" customHeight="1" spans="1:6">
      <c r="A158" s="165">
        <v>2012804</v>
      </c>
      <c r="B158" s="165" t="s">
        <v>395</v>
      </c>
      <c r="C158" s="37"/>
      <c r="D158" s="184">
        <v>0</v>
      </c>
      <c r="E158" s="184">
        <f t="shared" si="5"/>
        <v>0</v>
      </c>
      <c r="F158" s="17" t="str">
        <f t="shared" si="4"/>
        <v/>
      </c>
    </row>
    <row r="159" ht="17.1" customHeight="1" spans="1:6">
      <c r="A159" s="165">
        <v>2012850</v>
      </c>
      <c r="B159" s="165" t="s">
        <v>390</v>
      </c>
      <c r="C159" s="37"/>
      <c r="D159" s="184">
        <v>0</v>
      </c>
      <c r="E159" s="184">
        <f t="shared" si="5"/>
        <v>0</v>
      </c>
      <c r="F159" s="17" t="str">
        <f t="shared" si="4"/>
        <v/>
      </c>
    </row>
    <row r="160" ht="17.1" customHeight="1" spans="1:6">
      <c r="A160" s="165">
        <v>2012899</v>
      </c>
      <c r="B160" s="165" t="s">
        <v>471</v>
      </c>
      <c r="C160" s="37"/>
      <c r="D160" s="184">
        <v>0</v>
      </c>
      <c r="E160" s="184">
        <f t="shared" si="5"/>
        <v>0</v>
      </c>
      <c r="F160" s="17" t="str">
        <f t="shared" si="4"/>
        <v/>
      </c>
    </row>
    <row r="161" ht="17.1" customHeight="1" spans="1:6">
      <c r="A161" s="165">
        <v>20129</v>
      </c>
      <c r="B161" s="164" t="s">
        <v>472</v>
      </c>
      <c r="C161" s="183">
        <f>SUM(C162:C167)</f>
        <v>1778</v>
      </c>
      <c r="D161" s="183">
        <f>SUM(D162:D167)</f>
        <v>524</v>
      </c>
      <c r="E161" s="183">
        <f t="shared" si="5"/>
        <v>-1254</v>
      </c>
      <c r="F161" s="14">
        <f t="shared" si="4"/>
        <v>-70.5</v>
      </c>
    </row>
    <row r="162" ht="17.1" customHeight="1" spans="1:6">
      <c r="A162" s="165">
        <v>2012901</v>
      </c>
      <c r="B162" s="165" t="s">
        <v>381</v>
      </c>
      <c r="C162" s="184">
        <v>181</v>
      </c>
      <c r="D162" s="184">
        <v>285</v>
      </c>
      <c r="E162" s="184">
        <f t="shared" si="5"/>
        <v>104</v>
      </c>
      <c r="F162" s="17">
        <f t="shared" si="4"/>
        <v>57.5</v>
      </c>
    </row>
    <row r="163" ht="17.1" customHeight="1" spans="1:6">
      <c r="A163" s="165">
        <v>2012902</v>
      </c>
      <c r="B163" s="165" t="s">
        <v>382</v>
      </c>
      <c r="C163" s="184">
        <v>172</v>
      </c>
      <c r="D163" s="184">
        <v>65</v>
      </c>
      <c r="E163" s="184">
        <f t="shared" si="5"/>
        <v>-107</v>
      </c>
      <c r="F163" s="17">
        <f t="shared" si="4"/>
        <v>-62.2</v>
      </c>
    </row>
    <row r="164" ht="17.1" customHeight="1" spans="1:6">
      <c r="A164" s="165">
        <v>2012903</v>
      </c>
      <c r="B164" s="165" t="s">
        <v>383</v>
      </c>
      <c r="C164" s="37"/>
      <c r="D164" s="184">
        <v>0</v>
      </c>
      <c r="E164" s="184">
        <f t="shared" si="5"/>
        <v>0</v>
      </c>
      <c r="F164" s="17" t="str">
        <f t="shared" si="4"/>
        <v/>
      </c>
    </row>
    <row r="165" ht="17.1" customHeight="1" spans="1:6">
      <c r="A165" s="165">
        <v>2012906</v>
      </c>
      <c r="B165" s="165" t="s">
        <v>473</v>
      </c>
      <c r="C165" s="37"/>
      <c r="D165" s="184">
        <v>0</v>
      </c>
      <c r="E165" s="184">
        <f t="shared" si="5"/>
        <v>0</v>
      </c>
      <c r="F165" s="17" t="str">
        <f t="shared" si="4"/>
        <v/>
      </c>
    </row>
    <row r="166" ht="17.1" customHeight="1" spans="1:6">
      <c r="A166" s="165">
        <v>2012950</v>
      </c>
      <c r="B166" s="165" t="s">
        <v>390</v>
      </c>
      <c r="C166" s="184">
        <v>72</v>
      </c>
      <c r="D166" s="184">
        <v>68</v>
      </c>
      <c r="E166" s="184">
        <f t="shared" si="5"/>
        <v>-4</v>
      </c>
      <c r="F166" s="17">
        <f t="shared" si="4"/>
        <v>-5.6</v>
      </c>
    </row>
    <row r="167" ht="17.1" customHeight="1" spans="1:6">
      <c r="A167" s="165">
        <v>2012999</v>
      </c>
      <c r="B167" s="165" t="s">
        <v>474</v>
      </c>
      <c r="C167" s="184">
        <v>1353</v>
      </c>
      <c r="D167" s="184">
        <v>106</v>
      </c>
      <c r="E167" s="184">
        <f t="shared" si="5"/>
        <v>-1247</v>
      </c>
      <c r="F167" s="17">
        <f t="shared" si="4"/>
        <v>-92.2</v>
      </c>
    </row>
    <row r="168" ht="17.1" customHeight="1" spans="1:6">
      <c r="A168" s="165">
        <v>20131</v>
      </c>
      <c r="B168" s="164" t="s">
        <v>475</v>
      </c>
      <c r="C168" s="183">
        <f>SUM(C169:C174)</f>
        <v>285</v>
      </c>
      <c r="D168" s="183">
        <f>SUM(D169:D174)</f>
        <v>402</v>
      </c>
      <c r="E168" s="183">
        <f t="shared" si="5"/>
        <v>117</v>
      </c>
      <c r="F168" s="14">
        <f t="shared" si="4"/>
        <v>41.1</v>
      </c>
    </row>
    <row r="169" ht="17.1" customHeight="1" spans="1:6">
      <c r="A169" s="165">
        <v>2013101</v>
      </c>
      <c r="B169" s="165" t="s">
        <v>381</v>
      </c>
      <c r="C169" s="184">
        <v>214</v>
      </c>
      <c r="D169" s="184">
        <v>298</v>
      </c>
      <c r="E169" s="184">
        <f t="shared" si="5"/>
        <v>84</v>
      </c>
      <c r="F169" s="17">
        <f t="shared" si="4"/>
        <v>39.3</v>
      </c>
    </row>
    <row r="170" ht="17.1" customHeight="1" spans="1:6">
      <c r="A170" s="165">
        <v>2013102</v>
      </c>
      <c r="B170" s="165" t="s">
        <v>382</v>
      </c>
      <c r="C170" s="184">
        <v>35</v>
      </c>
      <c r="D170" s="184">
        <v>89</v>
      </c>
      <c r="E170" s="184">
        <f t="shared" si="5"/>
        <v>54</v>
      </c>
      <c r="F170" s="17">
        <f t="shared" si="4"/>
        <v>154.3</v>
      </c>
    </row>
    <row r="171" ht="17.1" customHeight="1" spans="1:6">
      <c r="A171" s="165">
        <v>2013103</v>
      </c>
      <c r="B171" s="165" t="s">
        <v>383</v>
      </c>
      <c r="C171" s="37"/>
      <c r="D171" s="184">
        <v>0</v>
      </c>
      <c r="E171" s="184">
        <f t="shared" si="5"/>
        <v>0</v>
      </c>
      <c r="F171" s="17" t="str">
        <f t="shared" si="4"/>
        <v/>
      </c>
    </row>
    <row r="172" ht="17.1" customHeight="1" spans="1:6">
      <c r="A172" s="165">
        <v>2013105</v>
      </c>
      <c r="B172" s="165" t="s">
        <v>476</v>
      </c>
      <c r="C172" s="37"/>
      <c r="D172" s="184">
        <v>0</v>
      </c>
      <c r="E172" s="184">
        <f t="shared" si="5"/>
        <v>0</v>
      </c>
      <c r="F172" s="17" t="str">
        <f t="shared" si="4"/>
        <v/>
      </c>
    </row>
    <row r="173" ht="17.1" customHeight="1" spans="1:6">
      <c r="A173" s="165">
        <v>2013150</v>
      </c>
      <c r="B173" s="165" t="s">
        <v>390</v>
      </c>
      <c r="C173" s="37"/>
      <c r="D173" s="184">
        <v>0</v>
      </c>
      <c r="E173" s="184">
        <f t="shared" si="5"/>
        <v>0</v>
      </c>
      <c r="F173" s="17" t="str">
        <f t="shared" si="4"/>
        <v/>
      </c>
    </row>
    <row r="174" ht="17.1" customHeight="1" spans="1:6">
      <c r="A174" s="165">
        <v>2013199</v>
      </c>
      <c r="B174" s="165" t="s">
        <v>477</v>
      </c>
      <c r="C174" s="184">
        <v>36</v>
      </c>
      <c r="D174" s="184">
        <v>15</v>
      </c>
      <c r="E174" s="184">
        <f t="shared" si="5"/>
        <v>-21</v>
      </c>
      <c r="F174" s="17">
        <f t="shared" si="4"/>
        <v>-58.3</v>
      </c>
    </row>
    <row r="175" ht="17.1" customHeight="1" spans="1:6">
      <c r="A175" s="165">
        <v>20132</v>
      </c>
      <c r="B175" s="164" t="s">
        <v>478</v>
      </c>
      <c r="C175" s="183">
        <f>SUM(C176:C181)</f>
        <v>1397</v>
      </c>
      <c r="D175" s="183">
        <f>SUM(D176:D181)</f>
        <v>1266</v>
      </c>
      <c r="E175" s="183">
        <f t="shared" si="5"/>
        <v>-131</v>
      </c>
      <c r="F175" s="14">
        <f t="shared" si="4"/>
        <v>-9.4</v>
      </c>
    </row>
    <row r="176" ht="17.1" customHeight="1" spans="1:6">
      <c r="A176" s="165">
        <v>2013201</v>
      </c>
      <c r="B176" s="165" t="s">
        <v>381</v>
      </c>
      <c r="C176" s="184">
        <v>697</v>
      </c>
      <c r="D176" s="184">
        <v>383</v>
      </c>
      <c r="E176" s="184">
        <f t="shared" si="5"/>
        <v>-314</v>
      </c>
      <c r="F176" s="186">
        <f t="shared" si="4"/>
        <v>-45.1</v>
      </c>
    </row>
    <row r="177" ht="17.1" customHeight="1" spans="1:6">
      <c r="A177" s="165">
        <v>2013202</v>
      </c>
      <c r="B177" s="165" t="s">
        <v>382</v>
      </c>
      <c r="C177" s="184">
        <v>587</v>
      </c>
      <c r="D177" s="184">
        <v>199</v>
      </c>
      <c r="E177" s="184">
        <f t="shared" si="5"/>
        <v>-388</v>
      </c>
      <c r="F177" s="17">
        <f t="shared" si="4"/>
        <v>-66.1</v>
      </c>
    </row>
    <row r="178" ht="17.1" customHeight="1" spans="1:6">
      <c r="A178" s="165">
        <v>2013203</v>
      </c>
      <c r="B178" s="165" t="s">
        <v>383</v>
      </c>
      <c r="C178" s="184"/>
      <c r="D178" s="184">
        <v>0</v>
      </c>
      <c r="E178" s="184">
        <f t="shared" si="5"/>
        <v>0</v>
      </c>
      <c r="F178" s="17" t="str">
        <f t="shared" si="4"/>
        <v/>
      </c>
    </row>
    <row r="179" ht="17.1" customHeight="1" spans="1:6">
      <c r="A179" s="165">
        <v>2013204</v>
      </c>
      <c r="B179" s="165" t="s">
        <v>479</v>
      </c>
      <c r="C179" s="184"/>
      <c r="D179" s="184">
        <v>0</v>
      </c>
      <c r="E179" s="184">
        <f t="shared" si="5"/>
        <v>0</v>
      </c>
      <c r="F179" s="17" t="str">
        <f t="shared" si="4"/>
        <v/>
      </c>
    </row>
    <row r="180" ht="17.1" customHeight="1" spans="1:6">
      <c r="A180" s="165">
        <v>2013250</v>
      </c>
      <c r="B180" s="165" t="s">
        <v>390</v>
      </c>
      <c r="C180" s="184">
        <v>41</v>
      </c>
      <c r="D180" s="184">
        <v>72</v>
      </c>
      <c r="E180" s="184">
        <f t="shared" si="5"/>
        <v>31</v>
      </c>
      <c r="F180" s="17">
        <f t="shared" si="4"/>
        <v>75.6</v>
      </c>
    </row>
    <row r="181" ht="17.1" customHeight="1" spans="1:6">
      <c r="A181" s="165">
        <v>2013299</v>
      </c>
      <c r="B181" s="165" t="s">
        <v>480</v>
      </c>
      <c r="C181" s="184">
        <v>72</v>
      </c>
      <c r="D181" s="184">
        <v>612</v>
      </c>
      <c r="E181" s="184">
        <f t="shared" si="5"/>
        <v>540</v>
      </c>
      <c r="F181" s="17">
        <f t="shared" si="4"/>
        <v>750</v>
      </c>
    </row>
    <row r="182" ht="17.1" customHeight="1" spans="1:6">
      <c r="A182" s="165">
        <v>20133</v>
      </c>
      <c r="B182" s="164" t="s">
        <v>481</v>
      </c>
      <c r="C182" s="183">
        <f>SUM(C183:C188)</f>
        <v>879</v>
      </c>
      <c r="D182" s="183">
        <f>SUM(D183:D188)</f>
        <v>585</v>
      </c>
      <c r="E182" s="183">
        <f t="shared" si="5"/>
        <v>-294</v>
      </c>
      <c r="F182" s="14">
        <f t="shared" si="4"/>
        <v>-33.4</v>
      </c>
    </row>
    <row r="183" ht="17.1" customHeight="1" spans="1:6">
      <c r="A183" s="165">
        <v>2013301</v>
      </c>
      <c r="B183" s="165" t="s">
        <v>381</v>
      </c>
      <c r="C183" s="184">
        <v>100</v>
      </c>
      <c r="D183" s="184">
        <v>112</v>
      </c>
      <c r="E183" s="184">
        <f t="shared" si="5"/>
        <v>12</v>
      </c>
      <c r="F183" s="17">
        <f t="shared" si="4"/>
        <v>12</v>
      </c>
    </row>
    <row r="184" ht="17.1" customHeight="1" spans="1:6">
      <c r="A184" s="165">
        <v>2013302</v>
      </c>
      <c r="B184" s="165" t="s">
        <v>382</v>
      </c>
      <c r="C184" s="184">
        <v>470</v>
      </c>
      <c r="D184" s="184">
        <v>178</v>
      </c>
      <c r="E184" s="184">
        <f t="shared" si="5"/>
        <v>-292</v>
      </c>
      <c r="F184" s="17">
        <f t="shared" si="4"/>
        <v>-62.1</v>
      </c>
    </row>
    <row r="185" ht="17.1" customHeight="1" spans="1:6">
      <c r="A185" s="165">
        <v>2013303</v>
      </c>
      <c r="B185" s="165" t="s">
        <v>383</v>
      </c>
      <c r="C185" s="184"/>
      <c r="D185" s="184">
        <v>0</v>
      </c>
      <c r="E185" s="184">
        <f t="shared" si="5"/>
        <v>0</v>
      </c>
      <c r="F185" s="17" t="str">
        <f t="shared" si="4"/>
        <v/>
      </c>
    </row>
    <row r="186" ht="17.1" customHeight="1" spans="1:6">
      <c r="A186" s="165">
        <v>2013304</v>
      </c>
      <c r="B186" s="165" t="s">
        <v>482</v>
      </c>
      <c r="C186" s="184">
        <v>276</v>
      </c>
      <c r="D186" s="184">
        <v>0</v>
      </c>
      <c r="E186" s="184">
        <f t="shared" si="5"/>
        <v>-276</v>
      </c>
      <c r="F186" s="17">
        <f t="shared" si="4"/>
        <v>-100</v>
      </c>
    </row>
    <row r="187" ht="17.1" customHeight="1" spans="1:6">
      <c r="A187" s="165">
        <v>2013350</v>
      </c>
      <c r="B187" s="165" t="s">
        <v>390</v>
      </c>
      <c r="C187" s="184">
        <v>33</v>
      </c>
      <c r="D187" s="184">
        <v>272</v>
      </c>
      <c r="E187" s="184">
        <f t="shared" si="5"/>
        <v>239</v>
      </c>
      <c r="F187" s="17">
        <f t="shared" si="4"/>
        <v>724.2</v>
      </c>
    </row>
    <row r="188" ht="17.1" customHeight="1" spans="1:6">
      <c r="A188" s="165">
        <v>2013399</v>
      </c>
      <c r="B188" s="165" t="s">
        <v>483</v>
      </c>
      <c r="C188" s="37"/>
      <c r="D188" s="184">
        <v>23</v>
      </c>
      <c r="E188" s="184">
        <f t="shared" si="5"/>
        <v>23</v>
      </c>
      <c r="F188" s="17" t="str">
        <f t="shared" si="4"/>
        <v/>
      </c>
    </row>
    <row r="189" ht="17.1" customHeight="1" spans="1:6">
      <c r="A189" s="165">
        <v>20134</v>
      </c>
      <c r="B189" s="164" t="s">
        <v>484</v>
      </c>
      <c r="C189" s="183">
        <f>SUM(C190:C196)</f>
        <v>257</v>
      </c>
      <c r="D189" s="183">
        <f>SUM(D190:D196)</f>
        <v>261</v>
      </c>
      <c r="E189" s="183">
        <f t="shared" si="5"/>
        <v>4</v>
      </c>
      <c r="F189" s="14">
        <f t="shared" si="4"/>
        <v>1.6</v>
      </c>
    </row>
    <row r="190" ht="17.1" customHeight="1" spans="1:6">
      <c r="A190" s="165">
        <v>2013401</v>
      </c>
      <c r="B190" s="165" t="s">
        <v>381</v>
      </c>
      <c r="C190" s="184">
        <v>150</v>
      </c>
      <c r="D190" s="184">
        <v>155</v>
      </c>
      <c r="E190" s="184">
        <f t="shared" si="5"/>
        <v>5</v>
      </c>
      <c r="F190" s="17">
        <f t="shared" si="4"/>
        <v>3.3</v>
      </c>
    </row>
    <row r="191" ht="17.1" customHeight="1" spans="1:6">
      <c r="A191" s="165">
        <v>2013402</v>
      </c>
      <c r="B191" s="165" t="s">
        <v>382</v>
      </c>
      <c r="C191" s="184">
        <v>12</v>
      </c>
      <c r="D191" s="184">
        <v>13</v>
      </c>
      <c r="E191" s="184">
        <f t="shared" si="5"/>
        <v>1</v>
      </c>
      <c r="F191" s="17">
        <f t="shared" si="4"/>
        <v>8.3</v>
      </c>
    </row>
    <row r="192" ht="17.1" customHeight="1" spans="1:6">
      <c r="A192" s="165">
        <v>2013403</v>
      </c>
      <c r="B192" s="165" t="s">
        <v>383</v>
      </c>
      <c r="C192" s="184"/>
      <c r="D192" s="184">
        <v>0</v>
      </c>
      <c r="E192" s="184">
        <f t="shared" si="5"/>
        <v>0</v>
      </c>
      <c r="F192" s="17" t="str">
        <f t="shared" si="4"/>
        <v/>
      </c>
    </row>
    <row r="193" ht="17.1" customHeight="1" spans="1:6">
      <c r="A193" s="165">
        <v>2013404</v>
      </c>
      <c r="B193" s="165" t="s">
        <v>485</v>
      </c>
      <c r="C193" s="184">
        <v>14</v>
      </c>
      <c r="D193" s="184">
        <v>1</v>
      </c>
      <c r="E193" s="184">
        <f t="shared" si="5"/>
        <v>-13</v>
      </c>
      <c r="F193" s="17">
        <f t="shared" si="4"/>
        <v>-92.9</v>
      </c>
    </row>
    <row r="194" ht="17.1" customHeight="1" spans="1:6">
      <c r="A194" s="165">
        <v>2013405</v>
      </c>
      <c r="B194" s="165" t="s">
        <v>486</v>
      </c>
      <c r="C194" s="184">
        <v>59</v>
      </c>
      <c r="D194" s="184">
        <v>69</v>
      </c>
      <c r="E194" s="184">
        <f t="shared" si="5"/>
        <v>10</v>
      </c>
      <c r="F194" s="17">
        <f t="shared" si="4"/>
        <v>16.9</v>
      </c>
    </row>
    <row r="195" ht="17.1" customHeight="1" spans="1:6">
      <c r="A195" s="165">
        <v>2013450</v>
      </c>
      <c r="B195" s="165" t="s">
        <v>390</v>
      </c>
      <c r="C195" s="184">
        <v>7</v>
      </c>
      <c r="D195" s="184">
        <v>13</v>
      </c>
      <c r="E195" s="184">
        <f t="shared" si="5"/>
        <v>6</v>
      </c>
      <c r="F195" s="17">
        <f t="shared" si="4"/>
        <v>85.7</v>
      </c>
    </row>
    <row r="196" ht="17.1" customHeight="1" spans="1:6">
      <c r="A196" s="165">
        <v>2013499</v>
      </c>
      <c r="B196" s="165" t="s">
        <v>487</v>
      </c>
      <c r="C196" s="184">
        <v>15</v>
      </c>
      <c r="D196" s="184">
        <v>10</v>
      </c>
      <c r="E196" s="184">
        <f t="shared" si="5"/>
        <v>-5</v>
      </c>
      <c r="F196" s="17">
        <f t="shared" ref="F196:F259" si="6">IF(C196&lt;&gt;0,ROUND(100*(D196/C196-1),1),"")</f>
        <v>-33.3</v>
      </c>
    </row>
    <row r="197" ht="17.1" customHeight="1" spans="1:6">
      <c r="A197" s="165">
        <v>20135</v>
      </c>
      <c r="B197" s="164" t="s">
        <v>488</v>
      </c>
      <c r="C197" s="35"/>
      <c r="D197" s="183">
        <f>SUM(D198:D202)</f>
        <v>0</v>
      </c>
      <c r="E197" s="183">
        <f t="shared" ref="E197:E260" si="7">D197-C197</f>
        <v>0</v>
      </c>
      <c r="F197" s="14" t="str">
        <f t="shared" si="6"/>
        <v/>
      </c>
    </row>
    <row r="198" ht="17.1" customHeight="1" spans="1:6">
      <c r="A198" s="165">
        <v>2013501</v>
      </c>
      <c r="B198" s="165" t="s">
        <v>381</v>
      </c>
      <c r="C198" s="37"/>
      <c r="D198" s="184">
        <v>0</v>
      </c>
      <c r="E198" s="184">
        <f t="shared" si="7"/>
        <v>0</v>
      </c>
      <c r="F198" s="17" t="str">
        <f t="shared" si="6"/>
        <v/>
      </c>
    </row>
    <row r="199" ht="17.1" customHeight="1" spans="1:6">
      <c r="A199" s="165">
        <v>2013502</v>
      </c>
      <c r="B199" s="165" t="s">
        <v>382</v>
      </c>
      <c r="C199" s="37"/>
      <c r="D199" s="184">
        <v>0</v>
      </c>
      <c r="E199" s="184">
        <f t="shared" si="7"/>
        <v>0</v>
      </c>
      <c r="F199" s="17" t="str">
        <f t="shared" si="6"/>
        <v/>
      </c>
    </row>
    <row r="200" ht="17.1" customHeight="1" spans="1:6">
      <c r="A200" s="165">
        <v>2013503</v>
      </c>
      <c r="B200" s="165" t="s">
        <v>383</v>
      </c>
      <c r="C200" s="37"/>
      <c r="D200" s="184">
        <v>0</v>
      </c>
      <c r="E200" s="184">
        <f t="shared" si="7"/>
        <v>0</v>
      </c>
      <c r="F200" s="17" t="str">
        <f t="shared" si="6"/>
        <v/>
      </c>
    </row>
    <row r="201" ht="17.1" customHeight="1" spans="1:6">
      <c r="A201" s="165">
        <v>2013550</v>
      </c>
      <c r="B201" s="165" t="s">
        <v>390</v>
      </c>
      <c r="C201" s="37"/>
      <c r="D201" s="184">
        <v>0</v>
      </c>
      <c r="E201" s="184">
        <f t="shared" si="7"/>
        <v>0</v>
      </c>
      <c r="F201" s="17" t="str">
        <f t="shared" si="6"/>
        <v/>
      </c>
    </row>
    <row r="202" ht="17.1" customHeight="1" spans="1:6">
      <c r="A202" s="165">
        <v>2013599</v>
      </c>
      <c r="B202" s="165" t="s">
        <v>489</v>
      </c>
      <c r="C202" s="37"/>
      <c r="D202" s="184">
        <v>0</v>
      </c>
      <c r="E202" s="184">
        <f t="shared" si="7"/>
        <v>0</v>
      </c>
      <c r="F202" s="17" t="str">
        <f t="shared" si="6"/>
        <v/>
      </c>
    </row>
    <row r="203" ht="17.1" customHeight="1" spans="1:6">
      <c r="A203" s="165">
        <v>20136</v>
      </c>
      <c r="B203" s="164" t="s">
        <v>490</v>
      </c>
      <c r="C203" s="183">
        <f>SUM(C204:C208)</f>
        <v>1208</v>
      </c>
      <c r="D203" s="183">
        <f>SUM(D204:D208)</f>
        <v>1278</v>
      </c>
      <c r="E203" s="183">
        <f t="shared" si="7"/>
        <v>70</v>
      </c>
      <c r="F203" s="14">
        <f t="shared" si="6"/>
        <v>5.8</v>
      </c>
    </row>
    <row r="204" ht="17.1" customHeight="1" spans="1:6">
      <c r="A204" s="165">
        <v>2013601</v>
      </c>
      <c r="B204" s="165" t="s">
        <v>381</v>
      </c>
      <c r="C204" s="184">
        <v>524</v>
      </c>
      <c r="D204" s="184">
        <v>480</v>
      </c>
      <c r="E204" s="184">
        <f t="shared" si="7"/>
        <v>-44</v>
      </c>
      <c r="F204" s="17">
        <f t="shared" si="6"/>
        <v>-8.4</v>
      </c>
    </row>
    <row r="205" ht="17.1" customHeight="1" spans="1:6">
      <c r="A205" s="165">
        <v>2013602</v>
      </c>
      <c r="B205" s="165" t="s">
        <v>382</v>
      </c>
      <c r="C205" s="184">
        <v>557</v>
      </c>
      <c r="D205" s="184">
        <v>659</v>
      </c>
      <c r="E205" s="184">
        <f t="shared" si="7"/>
        <v>102</v>
      </c>
      <c r="F205" s="17">
        <f t="shared" si="6"/>
        <v>18.3</v>
      </c>
    </row>
    <row r="206" ht="17.1" customHeight="1" spans="1:6">
      <c r="A206" s="165">
        <v>2013603</v>
      </c>
      <c r="B206" s="165" t="s">
        <v>383</v>
      </c>
      <c r="C206" s="184"/>
      <c r="D206" s="184">
        <v>0</v>
      </c>
      <c r="E206" s="184">
        <f t="shared" si="7"/>
        <v>0</v>
      </c>
      <c r="F206" s="17" t="str">
        <f t="shared" si="6"/>
        <v/>
      </c>
    </row>
    <row r="207" ht="17.1" customHeight="1" spans="1:6">
      <c r="A207" s="165">
        <v>2013650</v>
      </c>
      <c r="B207" s="165" t="s">
        <v>390</v>
      </c>
      <c r="C207" s="184">
        <v>100</v>
      </c>
      <c r="D207" s="184">
        <v>133</v>
      </c>
      <c r="E207" s="184">
        <f t="shared" si="7"/>
        <v>33</v>
      </c>
      <c r="F207" s="17">
        <f t="shared" si="6"/>
        <v>33</v>
      </c>
    </row>
    <row r="208" ht="17.1" customHeight="1" spans="1:6">
      <c r="A208" s="165">
        <v>2013699</v>
      </c>
      <c r="B208" s="165" t="s">
        <v>491</v>
      </c>
      <c r="C208" s="184">
        <v>27</v>
      </c>
      <c r="D208" s="184">
        <v>6</v>
      </c>
      <c r="E208" s="184">
        <f t="shared" si="7"/>
        <v>-21</v>
      </c>
      <c r="F208" s="17">
        <f t="shared" si="6"/>
        <v>-77.8</v>
      </c>
    </row>
    <row r="209" ht="17.1" customHeight="1" spans="1:6">
      <c r="A209" s="165">
        <v>20137</v>
      </c>
      <c r="B209" s="164" t="s">
        <v>492</v>
      </c>
      <c r="C209" s="183">
        <f>SUM(C210:C215)</f>
        <v>65</v>
      </c>
      <c r="D209" s="183">
        <f>SUM(D210:D215)</f>
        <v>127</v>
      </c>
      <c r="E209" s="183">
        <f t="shared" si="7"/>
        <v>62</v>
      </c>
      <c r="F209" s="14">
        <f t="shared" si="6"/>
        <v>95.4</v>
      </c>
    </row>
    <row r="210" ht="17.1" customHeight="1" spans="1:6">
      <c r="A210" s="165">
        <v>2013701</v>
      </c>
      <c r="B210" s="165" t="s">
        <v>381</v>
      </c>
      <c r="C210" s="37"/>
      <c r="D210" s="184">
        <v>0</v>
      </c>
      <c r="E210" s="184">
        <f t="shared" si="7"/>
        <v>0</v>
      </c>
      <c r="F210" s="17" t="str">
        <f t="shared" si="6"/>
        <v/>
      </c>
    </row>
    <row r="211" ht="17.1" customHeight="1" spans="1:6">
      <c r="A211" s="165">
        <v>2013702</v>
      </c>
      <c r="B211" s="165" t="s">
        <v>382</v>
      </c>
      <c r="C211" s="184">
        <v>50</v>
      </c>
      <c r="D211" s="184">
        <v>127</v>
      </c>
      <c r="E211" s="184">
        <f t="shared" si="7"/>
        <v>77</v>
      </c>
      <c r="F211" s="17">
        <f t="shared" si="6"/>
        <v>154</v>
      </c>
    </row>
    <row r="212" ht="17.1" customHeight="1" spans="1:6">
      <c r="A212" s="165">
        <v>2013703</v>
      </c>
      <c r="B212" s="165" t="s">
        <v>383</v>
      </c>
      <c r="C212" s="184"/>
      <c r="D212" s="184">
        <v>0</v>
      </c>
      <c r="E212" s="184">
        <f t="shared" si="7"/>
        <v>0</v>
      </c>
      <c r="F212" s="17" t="str">
        <f t="shared" si="6"/>
        <v/>
      </c>
    </row>
    <row r="213" ht="17.1" customHeight="1" spans="1:6">
      <c r="A213" s="165">
        <v>2013704</v>
      </c>
      <c r="B213" s="165" t="s">
        <v>493</v>
      </c>
      <c r="C213" s="184"/>
      <c r="D213" s="184">
        <v>0</v>
      </c>
      <c r="E213" s="184">
        <f t="shared" si="7"/>
        <v>0</v>
      </c>
      <c r="F213" s="17" t="str">
        <f t="shared" si="6"/>
        <v/>
      </c>
    </row>
    <row r="214" ht="17.1" customHeight="1" spans="1:6">
      <c r="A214" s="165">
        <v>2013750</v>
      </c>
      <c r="B214" s="165" t="s">
        <v>390</v>
      </c>
      <c r="D214" s="184">
        <v>0</v>
      </c>
      <c r="E214" s="184">
        <f t="shared" si="7"/>
        <v>0</v>
      </c>
      <c r="F214" s="17" t="str">
        <f t="shared" si="6"/>
        <v/>
      </c>
    </row>
    <row r="215" ht="17.1" customHeight="1" spans="1:6">
      <c r="A215" s="165">
        <v>2013799</v>
      </c>
      <c r="B215" s="165" t="s">
        <v>494</v>
      </c>
      <c r="C215" s="184">
        <v>15</v>
      </c>
      <c r="D215" s="184">
        <v>0</v>
      </c>
      <c r="E215" s="184">
        <f t="shared" si="7"/>
        <v>-15</v>
      </c>
      <c r="F215" s="17">
        <f t="shared" si="6"/>
        <v>-100</v>
      </c>
    </row>
    <row r="216" ht="17.1" customHeight="1" spans="1:6">
      <c r="A216" s="165">
        <v>20138</v>
      </c>
      <c r="B216" s="164" t="s">
        <v>495</v>
      </c>
      <c r="C216" s="183">
        <f>SUM(C217:C230)</f>
        <v>1451</v>
      </c>
      <c r="D216" s="183">
        <f>SUM(D217:D230)</f>
        <v>1691</v>
      </c>
      <c r="E216" s="183">
        <f t="shared" si="7"/>
        <v>240</v>
      </c>
      <c r="F216" s="14">
        <f t="shared" si="6"/>
        <v>16.5</v>
      </c>
    </row>
    <row r="217" ht="17.1" customHeight="1" spans="1:6">
      <c r="A217" s="165">
        <v>2013801</v>
      </c>
      <c r="B217" s="165" t="s">
        <v>381</v>
      </c>
      <c r="C217" s="184">
        <v>1278</v>
      </c>
      <c r="D217" s="184">
        <v>1427</v>
      </c>
      <c r="E217" s="184">
        <f t="shared" si="7"/>
        <v>149</v>
      </c>
      <c r="F217" s="17">
        <f t="shared" si="6"/>
        <v>11.7</v>
      </c>
    </row>
    <row r="218" ht="17.1" customHeight="1" spans="1:6">
      <c r="A218" s="165">
        <v>2013802</v>
      </c>
      <c r="B218" s="165" t="s">
        <v>382</v>
      </c>
      <c r="C218" s="184">
        <v>44</v>
      </c>
      <c r="D218" s="184">
        <v>34</v>
      </c>
      <c r="E218" s="184">
        <f t="shared" si="7"/>
        <v>-10</v>
      </c>
      <c r="F218" s="17">
        <f t="shared" si="6"/>
        <v>-22.7</v>
      </c>
    </row>
    <row r="219" ht="17.1" customHeight="1" spans="1:6">
      <c r="A219" s="165">
        <v>2013803</v>
      </c>
      <c r="B219" s="165" t="s">
        <v>383</v>
      </c>
      <c r="C219" s="37"/>
      <c r="D219" s="184">
        <v>0</v>
      </c>
      <c r="E219" s="184">
        <f t="shared" si="7"/>
        <v>0</v>
      </c>
      <c r="F219" s="17" t="str">
        <f t="shared" si="6"/>
        <v/>
      </c>
    </row>
    <row r="220" ht="17.1" customHeight="1" spans="1:6">
      <c r="A220" s="165">
        <v>2013804</v>
      </c>
      <c r="B220" s="165" t="s">
        <v>496</v>
      </c>
      <c r="C220" s="184">
        <v>4</v>
      </c>
      <c r="D220" s="184">
        <v>0</v>
      </c>
      <c r="E220" s="184">
        <f t="shared" si="7"/>
        <v>-4</v>
      </c>
      <c r="F220" s="17">
        <f t="shared" si="6"/>
        <v>-100</v>
      </c>
    </row>
    <row r="221" ht="17.1" customHeight="1" spans="1:6">
      <c r="A221" s="165">
        <v>2013805</v>
      </c>
      <c r="B221" s="165" t="s">
        <v>497</v>
      </c>
      <c r="C221" s="184">
        <v>2</v>
      </c>
      <c r="D221" s="184">
        <v>0</v>
      </c>
      <c r="E221" s="184">
        <f t="shared" si="7"/>
        <v>-2</v>
      </c>
      <c r="F221" s="17">
        <f t="shared" si="6"/>
        <v>-100</v>
      </c>
    </row>
    <row r="222" ht="17.1" customHeight="1" spans="1:6">
      <c r="A222" s="165">
        <v>2013808</v>
      </c>
      <c r="B222" s="165" t="s">
        <v>422</v>
      </c>
      <c r="C222" s="37"/>
      <c r="D222" s="184">
        <v>0</v>
      </c>
      <c r="E222" s="184">
        <f t="shared" si="7"/>
        <v>0</v>
      </c>
      <c r="F222" s="17" t="str">
        <f t="shared" si="6"/>
        <v/>
      </c>
    </row>
    <row r="223" ht="17.1" customHeight="1" spans="1:6">
      <c r="A223" s="165">
        <v>2013810</v>
      </c>
      <c r="B223" s="165" t="s">
        <v>498</v>
      </c>
      <c r="C223" s="37"/>
      <c r="D223" s="184">
        <v>0</v>
      </c>
      <c r="E223" s="184">
        <f t="shared" si="7"/>
        <v>0</v>
      </c>
      <c r="F223" s="17" t="str">
        <f t="shared" si="6"/>
        <v/>
      </c>
    </row>
    <row r="224" ht="17.1" customHeight="1" spans="1:6">
      <c r="A224" s="165">
        <v>2013812</v>
      </c>
      <c r="B224" s="165" t="s">
        <v>499</v>
      </c>
      <c r="C224" s="37"/>
      <c r="D224" s="184">
        <v>0</v>
      </c>
      <c r="E224" s="184">
        <f t="shared" si="7"/>
        <v>0</v>
      </c>
      <c r="F224" s="17" t="str">
        <f t="shared" si="6"/>
        <v/>
      </c>
    </row>
    <row r="225" ht="17.1" customHeight="1" spans="1:6">
      <c r="A225" s="165">
        <v>2013813</v>
      </c>
      <c r="B225" s="165" t="s">
        <v>500</v>
      </c>
      <c r="C225" s="37"/>
      <c r="D225" s="184">
        <v>0</v>
      </c>
      <c r="E225" s="184">
        <f t="shared" si="7"/>
        <v>0</v>
      </c>
      <c r="F225" s="17" t="str">
        <f t="shared" si="6"/>
        <v/>
      </c>
    </row>
    <row r="226" spans="1:6">
      <c r="A226" s="165">
        <v>2013814</v>
      </c>
      <c r="B226" s="165" t="s">
        <v>501</v>
      </c>
      <c r="C226" s="187"/>
      <c r="D226" s="184">
        <v>0</v>
      </c>
      <c r="E226" s="184">
        <f t="shared" si="7"/>
        <v>0</v>
      </c>
      <c r="F226" s="17" t="str">
        <f t="shared" si="6"/>
        <v/>
      </c>
    </row>
    <row r="227" spans="1:6">
      <c r="A227" s="165">
        <v>2013815</v>
      </c>
      <c r="B227" s="165" t="s">
        <v>502</v>
      </c>
      <c r="C227" s="187"/>
      <c r="D227" s="184">
        <v>0</v>
      </c>
      <c r="E227" s="184">
        <f t="shared" si="7"/>
        <v>0</v>
      </c>
      <c r="F227" s="17" t="str">
        <f t="shared" si="6"/>
        <v/>
      </c>
    </row>
    <row r="228" ht="13.5" spans="1:6">
      <c r="A228" s="165">
        <v>2013816</v>
      </c>
      <c r="B228" s="165" t="s">
        <v>503</v>
      </c>
      <c r="C228" s="184">
        <v>30</v>
      </c>
      <c r="D228" s="184">
        <v>139</v>
      </c>
      <c r="E228" s="184">
        <f t="shared" si="7"/>
        <v>109</v>
      </c>
      <c r="F228" s="17">
        <f t="shared" si="6"/>
        <v>363.3</v>
      </c>
    </row>
    <row r="229" ht="13.5" spans="1:6">
      <c r="A229" s="165">
        <v>2013850</v>
      </c>
      <c r="B229" s="165" t="s">
        <v>390</v>
      </c>
      <c r="C229" s="184">
        <v>64</v>
      </c>
      <c r="D229" s="184">
        <v>80</v>
      </c>
      <c r="E229" s="184">
        <f t="shared" si="7"/>
        <v>16</v>
      </c>
      <c r="F229" s="17">
        <f t="shared" si="6"/>
        <v>25</v>
      </c>
    </row>
    <row r="230" ht="13.5" spans="1:6">
      <c r="A230" s="165">
        <v>2013899</v>
      </c>
      <c r="B230" s="165" t="s">
        <v>504</v>
      </c>
      <c r="C230" s="184">
        <v>29</v>
      </c>
      <c r="D230" s="184">
        <v>11</v>
      </c>
      <c r="E230" s="184">
        <f t="shared" si="7"/>
        <v>-18</v>
      </c>
      <c r="F230" s="17">
        <f t="shared" si="6"/>
        <v>-62.1</v>
      </c>
    </row>
    <row r="231" ht="13.5" spans="1:6">
      <c r="A231" s="165">
        <v>20199</v>
      </c>
      <c r="B231" s="164" t="s">
        <v>505</v>
      </c>
      <c r="C231" s="183">
        <f>SUM(C232:C233)</f>
        <v>223</v>
      </c>
      <c r="D231" s="183">
        <f>SUM(D232:D233)</f>
        <v>25</v>
      </c>
      <c r="E231" s="183">
        <f t="shared" si="7"/>
        <v>-198</v>
      </c>
      <c r="F231" s="17">
        <f t="shared" si="6"/>
        <v>-88.8</v>
      </c>
    </row>
    <row r="232" spans="1:6">
      <c r="A232" s="165">
        <v>2019901</v>
      </c>
      <c r="B232" s="165" t="s">
        <v>506</v>
      </c>
      <c r="C232" s="187"/>
      <c r="D232" s="184">
        <v>0</v>
      </c>
      <c r="E232" s="184">
        <f t="shared" si="7"/>
        <v>0</v>
      </c>
      <c r="F232" s="17" t="str">
        <f t="shared" si="6"/>
        <v/>
      </c>
    </row>
    <row r="233" ht="13.5" spans="1:6">
      <c r="A233" s="165">
        <v>2019999</v>
      </c>
      <c r="B233" s="165" t="s">
        <v>507</v>
      </c>
      <c r="C233" s="184">
        <v>223</v>
      </c>
      <c r="D233" s="184">
        <v>25</v>
      </c>
      <c r="E233" s="184">
        <f t="shared" si="7"/>
        <v>-198</v>
      </c>
      <c r="F233" s="17">
        <f t="shared" si="6"/>
        <v>-88.8</v>
      </c>
    </row>
    <row r="234" spans="1:6">
      <c r="A234" s="165">
        <v>202</v>
      </c>
      <c r="B234" s="164" t="s">
        <v>508</v>
      </c>
      <c r="C234" s="188"/>
      <c r="D234" s="183">
        <f>SUM(D235,D242,D245,D248,D254,D259,D261,D266,D272)</f>
        <v>0</v>
      </c>
      <c r="E234" s="183">
        <f t="shared" si="7"/>
        <v>0</v>
      </c>
      <c r="F234" s="17" t="str">
        <f t="shared" si="6"/>
        <v/>
      </c>
    </row>
    <row r="235" spans="1:6">
      <c r="A235" s="165">
        <v>20201</v>
      </c>
      <c r="B235" s="164" t="s">
        <v>509</v>
      </c>
      <c r="C235" s="188"/>
      <c r="D235" s="183">
        <f>SUM(D236:D241)</f>
        <v>0</v>
      </c>
      <c r="E235" s="183">
        <f t="shared" si="7"/>
        <v>0</v>
      </c>
      <c r="F235" s="17" t="str">
        <f t="shared" si="6"/>
        <v/>
      </c>
    </row>
    <row r="236" spans="1:6">
      <c r="A236" s="165">
        <v>2020101</v>
      </c>
      <c r="B236" s="165" t="s">
        <v>381</v>
      </c>
      <c r="C236" s="187"/>
      <c r="D236" s="184">
        <v>0</v>
      </c>
      <c r="E236" s="184">
        <f t="shared" si="7"/>
        <v>0</v>
      </c>
      <c r="F236" s="17" t="str">
        <f t="shared" si="6"/>
        <v/>
      </c>
    </row>
    <row r="237" spans="1:6">
      <c r="A237" s="165">
        <v>2020102</v>
      </c>
      <c r="B237" s="165" t="s">
        <v>382</v>
      </c>
      <c r="C237" s="187"/>
      <c r="D237" s="184">
        <v>0</v>
      </c>
      <c r="E237" s="184">
        <f t="shared" si="7"/>
        <v>0</v>
      </c>
      <c r="F237" s="17" t="str">
        <f t="shared" si="6"/>
        <v/>
      </c>
    </row>
    <row r="238" spans="1:6">
      <c r="A238" s="165">
        <v>2020103</v>
      </c>
      <c r="B238" s="165" t="s">
        <v>383</v>
      </c>
      <c r="C238" s="187"/>
      <c r="D238" s="184">
        <v>0</v>
      </c>
      <c r="E238" s="184">
        <f t="shared" si="7"/>
        <v>0</v>
      </c>
      <c r="F238" s="17" t="str">
        <f t="shared" si="6"/>
        <v/>
      </c>
    </row>
    <row r="239" spans="1:6">
      <c r="A239" s="165">
        <v>2020104</v>
      </c>
      <c r="B239" s="165" t="s">
        <v>476</v>
      </c>
      <c r="C239" s="187"/>
      <c r="D239" s="184">
        <v>0</v>
      </c>
      <c r="E239" s="184">
        <f t="shared" si="7"/>
        <v>0</v>
      </c>
      <c r="F239" s="17" t="str">
        <f t="shared" si="6"/>
        <v/>
      </c>
    </row>
    <row r="240" spans="1:6">
      <c r="A240" s="165">
        <v>2020150</v>
      </c>
      <c r="B240" s="165" t="s">
        <v>390</v>
      </c>
      <c r="C240" s="187"/>
      <c r="D240" s="184">
        <v>0</v>
      </c>
      <c r="E240" s="184">
        <f t="shared" si="7"/>
        <v>0</v>
      </c>
      <c r="F240" s="17" t="str">
        <f t="shared" si="6"/>
        <v/>
      </c>
    </row>
    <row r="241" spans="1:6">
      <c r="A241" s="165">
        <v>2020199</v>
      </c>
      <c r="B241" s="165" t="s">
        <v>510</v>
      </c>
      <c r="C241" s="187"/>
      <c r="D241" s="184">
        <v>0</v>
      </c>
      <c r="E241" s="184">
        <f t="shared" si="7"/>
        <v>0</v>
      </c>
      <c r="F241" s="17" t="str">
        <f t="shared" si="6"/>
        <v/>
      </c>
    </row>
    <row r="242" spans="1:6">
      <c r="A242" s="165">
        <v>20202</v>
      </c>
      <c r="B242" s="164" t="s">
        <v>511</v>
      </c>
      <c r="C242" s="188"/>
      <c r="D242" s="183">
        <f>SUM(D243:D244)</f>
        <v>0</v>
      </c>
      <c r="E242" s="183">
        <f t="shared" si="7"/>
        <v>0</v>
      </c>
      <c r="F242" s="17" t="str">
        <f t="shared" si="6"/>
        <v/>
      </c>
    </row>
    <row r="243" spans="1:6">
      <c r="A243" s="165">
        <v>2020201</v>
      </c>
      <c r="B243" s="165" t="s">
        <v>512</v>
      </c>
      <c r="C243" s="187"/>
      <c r="D243" s="184">
        <v>0</v>
      </c>
      <c r="E243" s="184">
        <f t="shared" si="7"/>
        <v>0</v>
      </c>
      <c r="F243" s="17" t="str">
        <f t="shared" si="6"/>
        <v/>
      </c>
    </row>
    <row r="244" spans="1:6">
      <c r="A244" s="165">
        <v>2020202</v>
      </c>
      <c r="B244" s="165" t="s">
        <v>513</v>
      </c>
      <c r="C244" s="187"/>
      <c r="D244" s="184">
        <v>0</v>
      </c>
      <c r="E244" s="184">
        <f t="shared" si="7"/>
        <v>0</v>
      </c>
      <c r="F244" s="17" t="str">
        <f t="shared" si="6"/>
        <v/>
      </c>
    </row>
    <row r="245" spans="1:6">
      <c r="A245" s="165">
        <v>20203</v>
      </c>
      <c r="B245" s="164" t="s">
        <v>514</v>
      </c>
      <c r="C245" s="188"/>
      <c r="D245" s="183">
        <f>SUM(D246:D247)</f>
        <v>0</v>
      </c>
      <c r="E245" s="183">
        <f t="shared" si="7"/>
        <v>0</v>
      </c>
      <c r="F245" s="17" t="str">
        <f t="shared" si="6"/>
        <v/>
      </c>
    </row>
    <row r="246" spans="1:6">
      <c r="A246" s="165">
        <v>2020304</v>
      </c>
      <c r="B246" s="165" t="s">
        <v>515</v>
      </c>
      <c r="C246" s="187"/>
      <c r="D246" s="184">
        <v>0</v>
      </c>
      <c r="E246" s="184">
        <f t="shared" si="7"/>
        <v>0</v>
      </c>
      <c r="F246" s="17" t="str">
        <f t="shared" si="6"/>
        <v/>
      </c>
    </row>
    <row r="247" spans="1:6">
      <c r="A247" s="165">
        <v>2020306</v>
      </c>
      <c r="B247" s="165" t="s">
        <v>516</v>
      </c>
      <c r="C247" s="187"/>
      <c r="D247" s="184">
        <v>0</v>
      </c>
      <c r="E247" s="184">
        <f t="shared" si="7"/>
        <v>0</v>
      </c>
      <c r="F247" s="17" t="str">
        <f t="shared" si="6"/>
        <v/>
      </c>
    </row>
    <row r="248" spans="1:6">
      <c r="A248" s="165">
        <v>20204</v>
      </c>
      <c r="B248" s="164" t="s">
        <v>517</v>
      </c>
      <c r="C248" s="188"/>
      <c r="D248" s="183">
        <f>SUM(D249:D253)</f>
        <v>0</v>
      </c>
      <c r="E248" s="183">
        <f t="shared" si="7"/>
        <v>0</v>
      </c>
      <c r="F248" s="17" t="str">
        <f t="shared" si="6"/>
        <v/>
      </c>
    </row>
    <row r="249" spans="1:6">
      <c r="A249" s="165">
        <v>2020401</v>
      </c>
      <c r="B249" s="165" t="s">
        <v>518</v>
      </c>
      <c r="C249" s="187"/>
      <c r="D249" s="184">
        <v>0</v>
      </c>
      <c r="E249" s="184">
        <f t="shared" si="7"/>
        <v>0</v>
      </c>
      <c r="F249" s="17" t="str">
        <f t="shared" si="6"/>
        <v/>
      </c>
    </row>
    <row r="250" spans="1:6">
      <c r="A250" s="165">
        <v>2020402</v>
      </c>
      <c r="B250" s="165" t="s">
        <v>519</v>
      </c>
      <c r="C250" s="187"/>
      <c r="D250" s="184">
        <v>0</v>
      </c>
      <c r="E250" s="184">
        <f t="shared" si="7"/>
        <v>0</v>
      </c>
      <c r="F250" s="17" t="str">
        <f t="shared" si="6"/>
        <v/>
      </c>
    </row>
    <row r="251" spans="1:6">
      <c r="A251" s="165">
        <v>2020403</v>
      </c>
      <c r="B251" s="165" t="s">
        <v>520</v>
      </c>
      <c r="C251" s="187"/>
      <c r="D251" s="184">
        <v>0</v>
      </c>
      <c r="E251" s="184">
        <f t="shared" si="7"/>
        <v>0</v>
      </c>
      <c r="F251" s="17" t="str">
        <f t="shared" si="6"/>
        <v/>
      </c>
    </row>
    <row r="252" spans="1:6">
      <c r="A252" s="165">
        <v>2020404</v>
      </c>
      <c r="B252" s="165" t="s">
        <v>521</v>
      </c>
      <c r="C252" s="187"/>
      <c r="D252" s="184">
        <v>0</v>
      </c>
      <c r="E252" s="184">
        <f t="shared" si="7"/>
        <v>0</v>
      </c>
      <c r="F252" s="17" t="str">
        <f t="shared" si="6"/>
        <v/>
      </c>
    </row>
    <row r="253" spans="1:6">
      <c r="A253" s="165">
        <v>2020499</v>
      </c>
      <c r="B253" s="165" t="s">
        <v>522</v>
      </c>
      <c r="C253" s="187"/>
      <c r="D253" s="184">
        <v>0</v>
      </c>
      <c r="E253" s="184">
        <f t="shared" si="7"/>
        <v>0</v>
      </c>
      <c r="F253" s="17" t="str">
        <f t="shared" si="6"/>
        <v/>
      </c>
    </row>
    <row r="254" spans="1:6">
      <c r="A254" s="165">
        <v>20205</v>
      </c>
      <c r="B254" s="164" t="s">
        <v>523</v>
      </c>
      <c r="C254" s="188"/>
      <c r="D254" s="183">
        <f>SUM(D255:D258)</f>
        <v>0</v>
      </c>
      <c r="E254" s="183">
        <f t="shared" si="7"/>
        <v>0</v>
      </c>
      <c r="F254" s="17" t="str">
        <f t="shared" si="6"/>
        <v/>
      </c>
    </row>
    <row r="255" spans="1:6">
      <c r="A255" s="165">
        <v>2020503</v>
      </c>
      <c r="B255" s="165" t="s">
        <v>524</v>
      </c>
      <c r="C255" s="187"/>
      <c r="D255" s="184">
        <v>0</v>
      </c>
      <c r="E255" s="184">
        <f t="shared" si="7"/>
        <v>0</v>
      </c>
      <c r="F255" s="17" t="str">
        <f t="shared" si="6"/>
        <v/>
      </c>
    </row>
    <row r="256" spans="1:6">
      <c r="A256" s="165">
        <v>2020504</v>
      </c>
      <c r="B256" s="165" t="s">
        <v>525</v>
      </c>
      <c r="C256" s="187"/>
      <c r="D256" s="184">
        <v>0</v>
      </c>
      <c r="E256" s="184">
        <f t="shared" si="7"/>
        <v>0</v>
      </c>
      <c r="F256" s="17" t="str">
        <f t="shared" si="6"/>
        <v/>
      </c>
    </row>
    <row r="257" spans="1:6">
      <c r="A257" s="165">
        <v>2020505</v>
      </c>
      <c r="B257" s="165" t="s">
        <v>526</v>
      </c>
      <c r="C257" s="187"/>
      <c r="D257" s="184">
        <v>0</v>
      </c>
      <c r="E257" s="184">
        <f t="shared" si="7"/>
        <v>0</v>
      </c>
      <c r="F257" s="17" t="str">
        <f t="shared" si="6"/>
        <v/>
      </c>
    </row>
    <row r="258" spans="1:6">
      <c r="A258" s="165">
        <v>2020599</v>
      </c>
      <c r="B258" s="165" t="s">
        <v>527</v>
      </c>
      <c r="C258" s="187"/>
      <c r="D258" s="184">
        <v>0</v>
      </c>
      <c r="E258" s="184">
        <f t="shared" si="7"/>
        <v>0</v>
      </c>
      <c r="F258" s="17" t="str">
        <f t="shared" si="6"/>
        <v/>
      </c>
    </row>
    <row r="259" spans="1:6">
      <c r="A259" s="165">
        <v>20206</v>
      </c>
      <c r="B259" s="164" t="s">
        <v>528</v>
      </c>
      <c r="C259" s="188"/>
      <c r="D259" s="183">
        <f>D260</f>
        <v>0</v>
      </c>
      <c r="E259" s="183">
        <f t="shared" si="7"/>
        <v>0</v>
      </c>
      <c r="F259" s="17" t="str">
        <f t="shared" si="6"/>
        <v/>
      </c>
    </row>
    <row r="260" spans="1:6">
      <c r="A260" s="165">
        <v>2020601</v>
      </c>
      <c r="B260" s="165" t="s">
        <v>529</v>
      </c>
      <c r="C260" s="187"/>
      <c r="D260" s="184">
        <v>0</v>
      </c>
      <c r="E260" s="184">
        <f t="shared" si="7"/>
        <v>0</v>
      </c>
      <c r="F260" s="17" t="str">
        <f t="shared" ref="F260:F323" si="8">IF(C260&lt;&gt;0,ROUND(100*(D260/C260-1),1),"")</f>
        <v/>
      </c>
    </row>
    <row r="261" spans="1:6">
      <c r="A261" s="165">
        <v>20207</v>
      </c>
      <c r="B261" s="164" t="s">
        <v>530</v>
      </c>
      <c r="C261" s="188"/>
      <c r="D261" s="183">
        <f>SUM(D262:D265)</f>
        <v>0</v>
      </c>
      <c r="E261" s="183">
        <f t="shared" ref="E261:E324" si="9">D261-C261</f>
        <v>0</v>
      </c>
      <c r="F261" s="17" t="str">
        <f t="shared" si="8"/>
        <v/>
      </c>
    </row>
    <row r="262" spans="1:6">
      <c r="A262" s="165">
        <v>2020701</v>
      </c>
      <c r="B262" s="165" t="s">
        <v>531</v>
      </c>
      <c r="C262" s="187"/>
      <c r="D262" s="184">
        <v>0</v>
      </c>
      <c r="E262" s="184">
        <f t="shared" si="9"/>
        <v>0</v>
      </c>
      <c r="F262" s="17" t="str">
        <f t="shared" si="8"/>
        <v/>
      </c>
    </row>
    <row r="263" spans="1:6">
      <c r="A263" s="165">
        <v>2020702</v>
      </c>
      <c r="B263" s="165" t="s">
        <v>532</v>
      </c>
      <c r="C263" s="187"/>
      <c r="D263" s="184">
        <v>0</v>
      </c>
      <c r="E263" s="184">
        <f t="shared" si="9"/>
        <v>0</v>
      </c>
      <c r="F263" s="17" t="str">
        <f t="shared" si="8"/>
        <v/>
      </c>
    </row>
    <row r="264" spans="1:6">
      <c r="A264" s="165">
        <v>2020703</v>
      </c>
      <c r="B264" s="165" t="s">
        <v>533</v>
      </c>
      <c r="C264" s="187"/>
      <c r="D264" s="184">
        <v>0</v>
      </c>
      <c r="E264" s="184">
        <f t="shared" si="9"/>
        <v>0</v>
      </c>
      <c r="F264" s="17" t="str">
        <f t="shared" si="8"/>
        <v/>
      </c>
    </row>
    <row r="265" spans="1:6">
      <c r="A265" s="165">
        <v>2020799</v>
      </c>
      <c r="B265" s="165" t="s">
        <v>201</v>
      </c>
      <c r="C265" s="187"/>
      <c r="D265" s="184">
        <v>0</v>
      </c>
      <c r="E265" s="184">
        <f t="shared" si="9"/>
        <v>0</v>
      </c>
      <c r="F265" s="17" t="str">
        <f t="shared" si="8"/>
        <v/>
      </c>
    </row>
    <row r="266" spans="1:6">
      <c r="A266" s="165">
        <v>20208</v>
      </c>
      <c r="B266" s="164" t="s">
        <v>534</v>
      </c>
      <c r="C266" s="188"/>
      <c r="D266" s="183">
        <f>SUM(D267:D271)</f>
        <v>0</v>
      </c>
      <c r="E266" s="183">
        <f t="shared" si="9"/>
        <v>0</v>
      </c>
      <c r="F266" s="17" t="str">
        <f t="shared" si="8"/>
        <v/>
      </c>
    </row>
    <row r="267" spans="1:6">
      <c r="A267" s="165">
        <v>2020801</v>
      </c>
      <c r="B267" s="165" t="s">
        <v>381</v>
      </c>
      <c r="C267" s="187"/>
      <c r="D267" s="184">
        <v>0</v>
      </c>
      <c r="E267" s="184">
        <f t="shared" si="9"/>
        <v>0</v>
      </c>
      <c r="F267" s="17" t="str">
        <f t="shared" si="8"/>
        <v/>
      </c>
    </row>
    <row r="268" spans="1:6">
      <c r="A268" s="165">
        <v>2020802</v>
      </c>
      <c r="B268" s="165" t="s">
        <v>382</v>
      </c>
      <c r="C268" s="187"/>
      <c r="D268" s="184">
        <v>0</v>
      </c>
      <c r="E268" s="184">
        <f t="shared" si="9"/>
        <v>0</v>
      </c>
      <c r="F268" s="17" t="str">
        <f t="shared" si="8"/>
        <v/>
      </c>
    </row>
    <row r="269" spans="1:6">
      <c r="A269" s="165">
        <v>2020803</v>
      </c>
      <c r="B269" s="165" t="s">
        <v>383</v>
      </c>
      <c r="C269" s="187"/>
      <c r="D269" s="184">
        <v>0</v>
      </c>
      <c r="E269" s="184">
        <f t="shared" si="9"/>
        <v>0</v>
      </c>
      <c r="F269" s="17" t="str">
        <f t="shared" si="8"/>
        <v/>
      </c>
    </row>
    <row r="270" spans="1:6">
      <c r="A270" s="165">
        <v>2020850</v>
      </c>
      <c r="B270" s="165" t="s">
        <v>390</v>
      </c>
      <c r="C270" s="187"/>
      <c r="D270" s="184">
        <v>0</v>
      </c>
      <c r="E270" s="184">
        <f t="shared" si="9"/>
        <v>0</v>
      </c>
      <c r="F270" s="17" t="str">
        <f t="shared" si="8"/>
        <v/>
      </c>
    </row>
    <row r="271" spans="1:6">
      <c r="A271" s="165">
        <v>2020899</v>
      </c>
      <c r="B271" s="165" t="s">
        <v>535</v>
      </c>
      <c r="C271" s="187"/>
      <c r="D271" s="184">
        <v>0</v>
      </c>
      <c r="E271" s="184">
        <f t="shared" si="9"/>
        <v>0</v>
      </c>
      <c r="F271" s="17" t="str">
        <f t="shared" si="8"/>
        <v/>
      </c>
    </row>
    <row r="272" spans="1:6">
      <c r="A272" s="165">
        <v>20299</v>
      </c>
      <c r="B272" s="164" t="s">
        <v>536</v>
      </c>
      <c r="C272" s="188"/>
      <c r="D272" s="183">
        <f>D273</f>
        <v>0</v>
      </c>
      <c r="E272" s="183">
        <f t="shared" si="9"/>
        <v>0</v>
      </c>
      <c r="F272" s="17" t="str">
        <f t="shared" si="8"/>
        <v/>
      </c>
    </row>
    <row r="273" spans="1:6">
      <c r="A273" s="165">
        <v>2029999</v>
      </c>
      <c r="B273" s="165" t="s">
        <v>537</v>
      </c>
      <c r="C273" s="187"/>
      <c r="D273" s="184">
        <v>0</v>
      </c>
      <c r="E273" s="184">
        <f t="shared" si="9"/>
        <v>0</v>
      </c>
      <c r="F273" s="17" t="str">
        <f t="shared" si="8"/>
        <v/>
      </c>
    </row>
    <row r="274" ht="13.5" spans="1:6">
      <c r="A274" s="165">
        <v>203</v>
      </c>
      <c r="B274" s="164" t="s">
        <v>538</v>
      </c>
      <c r="C274" s="183">
        <f>SUM(C275,C279,C281,C283,C291)</f>
        <v>235</v>
      </c>
      <c r="D274" s="183">
        <f>SUM(D275,D279,D281,D283,D291)</f>
        <v>130</v>
      </c>
      <c r="E274" s="183">
        <f t="shared" si="9"/>
        <v>-105</v>
      </c>
      <c r="F274" s="17">
        <f t="shared" si="8"/>
        <v>-44.7</v>
      </c>
    </row>
    <row r="275" spans="1:6">
      <c r="A275" s="165">
        <v>20301</v>
      </c>
      <c r="B275" s="164" t="s">
        <v>539</v>
      </c>
      <c r="C275" s="188"/>
      <c r="D275" s="183">
        <f>SUM(D276:D278)</f>
        <v>0</v>
      </c>
      <c r="E275" s="183">
        <f t="shared" si="9"/>
        <v>0</v>
      </c>
      <c r="F275" s="17" t="str">
        <f t="shared" si="8"/>
        <v/>
      </c>
    </row>
    <row r="276" spans="1:6">
      <c r="A276" s="165">
        <v>2030101</v>
      </c>
      <c r="B276" s="165" t="s">
        <v>540</v>
      </c>
      <c r="C276" s="187"/>
      <c r="D276" s="184">
        <v>0</v>
      </c>
      <c r="E276" s="184">
        <f t="shared" si="9"/>
        <v>0</v>
      </c>
      <c r="F276" s="17" t="str">
        <f t="shared" si="8"/>
        <v/>
      </c>
    </row>
    <row r="277" spans="1:6">
      <c r="A277" s="165">
        <v>2030102</v>
      </c>
      <c r="B277" s="165" t="s">
        <v>541</v>
      </c>
      <c r="C277" s="187"/>
      <c r="D277" s="184">
        <v>0</v>
      </c>
      <c r="E277" s="184">
        <f t="shared" si="9"/>
        <v>0</v>
      </c>
      <c r="F277" s="17" t="str">
        <f t="shared" si="8"/>
        <v/>
      </c>
    </row>
    <row r="278" spans="1:6">
      <c r="A278" s="165">
        <v>2030199</v>
      </c>
      <c r="B278" s="165" t="s">
        <v>542</v>
      </c>
      <c r="C278" s="187"/>
      <c r="D278" s="184">
        <v>0</v>
      </c>
      <c r="E278" s="184">
        <f t="shared" si="9"/>
        <v>0</v>
      </c>
      <c r="F278" s="17" t="str">
        <f t="shared" si="8"/>
        <v/>
      </c>
    </row>
    <row r="279" spans="1:6">
      <c r="A279" s="165">
        <v>20304</v>
      </c>
      <c r="B279" s="164" t="s">
        <v>543</v>
      </c>
      <c r="C279" s="188"/>
      <c r="D279" s="183">
        <f>D280</f>
        <v>0</v>
      </c>
      <c r="E279" s="183">
        <f t="shared" si="9"/>
        <v>0</v>
      </c>
      <c r="F279" s="17" t="str">
        <f t="shared" si="8"/>
        <v/>
      </c>
    </row>
    <row r="280" spans="1:6">
      <c r="A280" s="165">
        <v>2030401</v>
      </c>
      <c r="B280" s="165" t="s">
        <v>544</v>
      </c>
      <c r="C280" s="187"/>
      <c r="D280" s="184">
        <v>0</v>
      </c>
      <c r="E280" s="184">
        <f t="shared" si="9"/>
        <v>0</v>
      </c>
      <c r="F280" s="17" t="str">
        <f t="shared" si="8"/>
        <v/>
      </c>
    </row>
    <row r="281" spans="1:6">
      <c r="A281" s="165">
        <v>20305</v>
      </c>
      <c r="B281" s="164" t="s">
        <v>545</v>
      </c>
      <c r="C281" s="188"/>
      <c r="D281" s="183">
        <f>D282</f>
        <v>0</v>
      </c>
      <c r="E281" s="183">
        <f t="shared" si="9"/>
        <v>0</v>
      </c>
      <c r="F281" s="17" t="str">
        <f t="shared" si="8"/>
        <v/>
      </c>
    </row>
    <row r="282" spans="1:6">
      <c r="A282" s="165">
        <v>2030501</v>
      </c>
      <c r="B282" s="165" t="s">
        <v>546</v>
      </c>
      <c r="C282" s="187"/>
      <c r="D282" s="184">
        <v>0</v>
      </c>
      <c r="E282" s="184">
        <f t="shared" si="9"/>
        <v>0</v>
      </c>
      <c r="F282" s="17" t="str">
        <f t="shared" si="8"/>
        <v/>
      </c>
    </row>
    <row r="283" ht="13.5" spans="1:6">
      <c r="A283" s="165">
        <v>20306</v>
      </c>
      <c r="B283" s="164" t="s">
        <v>547</v>
      </c>
      <c r="C283" s="183">
        <f>SUM(C284:C290)</f>
        <v>235</v>
      </c>
      <c r="D283" s="183">
        <f>SUM(D284:D290)</f>
        <v>130</v>
      </c>
      <c r="E283" s="183">
        <f t="shared" si="9"/>
        <v>-105</v>
      </c>
      <c r="F283" s="17">
        <f t="shared" si="8"/>
        <v>-44.7</v>
      </c>
    </row>
    <row r="284" ht="13.5" spans="1:6">
      <c r="A284" s="165">
        <v>2030601</v>
      </c>
      <c r="B284" s="165" t="s">
        <v>548</v>
      </c>
      <c r="C284" s="184">
        <v>63</v>
      </c>
      <c r="D284" s="184">
        <v>59</v>
      </c>
      <c r="E284" s="184">
        <f t="shared" si="9"/>
        <v>-4</v>
      </c>
      <c r="F284" s="17">
        <f t="shared" si="8"/>
        <v>-6.3</v>
      </c>
    </row>
    <row r="285" spans="1:6">
      <c r="A285" s="165">
        <v>2030602</v>
      </c>
      <c r="B285" s="165" t="s">
        <v>549</v>
      </c>
      <c r="C285" s="187"/>
      <c r="D285" s="184">
        <v>0</v>
      </c>
      <c r="E285" s="184">
        <f t="shared" si="9"/>
        <v>0</v>
      </c>
      <c r="F285" s="17" t="str">
        <f t="shared" si="8"/>
        <v/>
      </c>
    </row>
    <row r="286" spans="1:6">
      <c r="A286" s="165">
        <v>2030603</v>
      </c>
      <c r="B286" s="165" t="s">
        <v>550</v>
      </c>
      <c r="C286" s="187"/>
      <c r="D286" s="184">
        <v>0</v>
      </c>
      <c r="E286" s="184">
        <f t="shared" si="9"/>
        <v>0</v>
      </c>
      <c r="F286" s="17" t="str">
        <f t="shared" si="8"/>
        <v/>
      </c>
    </row>
    <row r="287" spans="1:6">
      <c r="A287" s="165">
        <v>2030604</v>
      </c>
      <c r="B287" s="165" t="s">
        <v>551</v>
      </c>
      <c r="C287" s="187"/>
      <c r="D287" s="184">
        <v>0</v>
      </c>
      <c r="E287" s="184">
        <f t="shared" si="9"/>
        <v>0</v>
      </c>
      <c r="F287" s="17" t="str">
        <f t="shared" si="8"/>
        <v/>
      </c>
    </row>
    <row r="288" ht="13.5" spans="1:6">
      <c r="A288" s="165">
        <v>2030607</v>
      </c>
      <c r="B288" s="165" t="s">
        <v>552</v>
      </c>
      <c r="C288" s="184">
        <v>162</v>
      </c>
      <c r="D288" s="184">
        <v>66</v>
      </c>
      <c r="E288" s="184">
        <f t="shared" si="9"/>
        <v>-96</v>
      </c>
      <c r="F288" s="17">
        <f t="shared" si="8"/>
        <v>-59.3</v>
      </c>
    </row>
    <row r="289" spans="1:6">
      <c r="A289" s="165">
        <v>2030608</v>
      </c>
      <c r="B289" s="165" t="s">
        <v>553</v>
      </c>
      <c r="C289" s="187"/>
      <c r="D289" s="184">
        <v>0</v>
      </c>
      <c r="E289" s="184">
        <f t="shared" si="9"/>
        <v>0</v>
      </c>
      <c r="F289" s="17" t="str">
        <f t="shared" si="8"/>
        <v/>
      </c>
    </row>
    <row r="290" ht="13.5" spans="1:6">
      <c r="A290" s="165">
        <v>2030699</v>
      </c>
      <c r="B290" s="165" t="s">
        <v>554</v>
      </c>
      <c r="C290" s="184">
        <v>10</v>
      </c>
      <c r="D290" s="184">
        <v>5</v>
      </c>
      <c r="E290" s="184">
        <f t="shared" si="9"/>
        <v>-5</v>
      </c>
      <c r="F290" s="17">
        <f t="shared" si="8"/>
        <v>-50</v>
      </c>
    </row>
    <row r="291" spans="1:6">
      <c r="A291" s="165">
        <v>20399</v>
      </c>
      <c r="B291" s="164" t="s">
        <v>555</v>
      </c>
      <c r="C291" s="188"/>
      <c r="D291" s="183">
        <f>D292</f>
        <v>0</v>
      </c>
      <c r="E291" s="183">
        <f t="shared" si="9"/>
        <v>0</v>
      </c>
      <c r="F291" s="17" t="str">
        <f t="shared" si="8"/>
        <v/>
      </c>
    </row>
    <row r="292" spans="1:6">
      <c r="A292" s="165">
        <v>2039999</v>
      </c>
      <c r="B292" s="165" t="s">
        <v>556</v>
      </c>
      <c r="C292" s="187"/>
      <c r="D292" s="184">
        <v>0</v>
      </c>
      <c r="E292" s="184">
        <f t="shared" si="9"/>
        <v>0</v>
      </c>
      <c r="F292" s="17" t="str">
        <f t="shared" si="8"/>
        <v/>
      </c>
    </row>
    <row r="293" ht="13.5" spans="1:6">
      <c r="A293" s="165">
        <v>204</v>
      </c>
      <c r="B293" s="164" t="s">
        <v>557</v>
      </c>
      <c r="C293" s="183">
        <f>SUM(C294,C297,C308,C315,C323,C332,C346,C356,C366,C374,C380)</f>
        <v>10071</v>
      </c>
      <c r="D293" s="183">
        <f>SUM(D294,D297,D308,D315,D323,D332,D346,D356,D366,D374,D380)</f>
        <v>9536</v>
      </c>
      <c r="E293" s="183">
        <f t="shared" si="9"/>
        <v>-535</v>
      </c>
      <c r="F293" s="17">
        <f t="shared" si="8"/>
        <v>-5.3</v>
      </c>
    </row>
    <row r="294" ht="13.5" spans="1:6">
      <c r="A294" s="165">
        <v>20401</v>
      </c>
      <c r="B294" s="164" t="s">
        <v>558</v>
      </c>
      <c r="C294" s="183">
        <f>SUM(C295:C296)</f>
        <v>20</v>
      </c>
      <c r="D294" s="183">
        <f>SUM(D295:D296)</f>
        <v>23</v>
      </c>
      <c r="E294" s="183">
        <f t="shared" si="9"/>
        <v>3</v>
      </c>
      <c r="F294" s="17">
        <f t="shared" si="8"/>
        <v>15</v>
      </c>
    </row>
    <row r="295" ht="13.5" spans="1:6">
      <c r="A295" s="165">
        <v>2040101</v>
      </c>
      <c r="B295" s="165" t="s">
        <v>559</v>
      </c>
      <c r="C295" s="184">
        <v>20</v>
      </c>
      <c r="D295" s="184">
        <v>9</v>
      </c>
      <c r="E295" s="184">
        <f t="shared" si="9"/>
        <v>-11</v>
      </c>
      <c r="F295" s="17">
        <f t="shared" si="8"/>
        <v>-55</v>
      </c>
    </row>
    <row r="296" spans="1:6">
      <c r="A296" s="165">
        <v>2040199</v>
      </c>
      <c r="B296" s="165" t="s">
        <v>560</v>
      </c>
      <c r="C296" s="187"/>
      <c r="D296" s="184">
        <v>14</v>
      </c>
      <c r="E296" s="184">
        <f t="shared" si="9"/>
        <v>14</v>
      </c>
      <c r="F296" s="17" t="str">
        <f t="shared" si="8"/>
        <v/>
      </c>
    </row>
    <row r="297" ht="13.5" spans="1:6">
      <c r="A297" s="165">
        <v>20402</v>
      </c>
      <c r="B297" s="164" t="s">
        <v>561</v>
      </c>
      <c r="C297" s="183">
        <f>SUM(C298:C307)</f>
        <v>8131</v>
      </c>
      <c r="D297" s="183">
        <f>SUM(D298:D307)</f>
        <v>7786</v>
      </c>
      <c r="E297" s="183">
        <f t="shared" si="9"/>
        <v>-345</v>
      </c>
      <c r="F297" s="17">
        <f t="shared" si="8"/>
        <v>-4.2</v>
      </c>
    </row>
    <row r="298" ht="13.5" spans="1:6">
      <c r="A298" s="165">
        <v>2040201</v>
      </c>
      <c r="B298" s="165" t="s">
        <v>381</v>
      </c>
      <c r="C298" s="184">
        <v>4918</v>
      </c>
      <c r="D298" s="184">
        <v>4658</v>
      </c>
      <c r="E298" s="184">
        <f t="shared" si="9"/>
        <v>-260</v>
      </c>
      <c r="F298" s="17">
        <f t="shared" si="8"/>
        <v>-5.3</v>
      </c>
    </row>
    <row r="299" ht="13.5" spans="1:6">
      <c r="A299" s="165">
        <v>2040202</v>
      </c>
      <c r="B299" s="165" t="s">
        <v>382</v>
      </c>
      <c r="C299" s="184">
        <v>1512</v>
      </c>
      <c r="D299" s="184">
        <v>1951</v>
      </c>
      <c r="E299" s="184">
        <f t="shared" si="9"/>
        <v>439</v>
      </c>
      <c r="F299" s="17">
        <f t="shared" si="8"/>
        <v>29</v>
      </c>
    </row>
    <row r="300" spans="1:6">
      <c r="A300" s="165">
        <v>2040203</v>
      </c>
      <c r="B300" s="165" t="s">
        <v>383</v>
      </c>
      <c r="C300" s="187"/>
      <c r="D300" s="184">
        <v>0</v>
      </c>
      <c r="E300" s="184">
        <f t="shared" si="9"/>
        <v>0</v>
      </c>
      <c r="F300" s="17" t="str">
        <f t="shared" si="8"/>
        <v/>
      </c>
    </row>
    <row r="301" ht="13.5" spans="1:6">
      <c r="A301" s="165">
        <v>2040219</v>
      </c>
      <c r="B301" s="165" t="s">
        <v>422</v>
      </c>
      <c r="C301" s="184">
        <v>134</v>
      </c>
      <c r="D301" s="184">
        <v>107</v>
      </c>
      <c r="E301" s="184">
        <f t="shared" si="9"/>
        <v>-27</v>
      </c>
      <c r="F301" s="17">
        <f t="shared" si="8"/>
        <v>-20.1</v>
      </c>
    </row>
    <row r="302" ht="13.5" spans="1:6">
      <c r="A302" s="165">
        <v>2040220</v>
      </c>
      <c r="B302" s="165" t="s">
        <v>562</v>
      </c>
      <c r="C302" s="184">
        <v>975</v>
      </c>
      <c r="D302" s="184">
        <v>669</v>
      </c>
      <c r="E302" s="184">
        <f t="shared" si="9"/>
        <v>-306</v>
      </c>
      <c r="F302" s="17">
        <f t="shared" si="8"/>
        <v>-31.4</v>
      </c>
    </row>
    <row r="303" spans="1:6">
      <c r="A303" s="165">
        <v>2040221</v>
      </c>
      <c r="B303" s="165" t="s">
        <v>563</v>
      </c>
      <c r="C303" s="187"/>
      <c r="D303" s="184">
        <v>4</v>
      </c>
      <c r="E303" s="184">
        <f t="shared" si="9"/>
        <v>4</v>
      </c>
      <c r="F303" s="17" t="str">
        <f t="shared" si="8"/>
        <v/>
      </c>
    </row>
    <row r="304" spans="1:6">
      <c r="A304" s="165">
        <v>2040222</v>
      </c>
      <c r="B304" s="165" t="s">
        <v>564</v>
      </c>
      <c r="C304" s="187"/>
      <c r="D304" s="184">
        <v>0</v>
      </c>
      <c r="E304" s="184">
        <f t="shared" si="9"/>
        <v>0</v>
      </c>
      <c r="F304" s="17" t="str">
        <f t="shared" si="8"/>
        <v/>
      </c>
    </row>
    <row r="305" spans="1:6">
      <c r="A305" s="165">
        <v>2040223</v>
      </c>
      <c r="B305" s="165" t="s">
        <v>565</v>
      </c>
      <c r="C305" s="187"/>
      <c r="D305" s="184">
        <v>0</v>
      </c>
      <c r="E305" s="184">
        <f t="shared" si="9"/>
        <v>0</v>
      </c>
      <c r="F305" s="17" t="str">
        <f t="shared" si="8"/>
        <v/>
      </c>
    </row>
    <row r="306" ht="13.5" spans="1:6">
      <c r="A306" s="165">
        <v>2040250</v>
      </c>
      <c r="B306" s="165" t="s">
        <v>390</v>
      </c>
      <c r="C306" s="184">
        <v>32</v>
      </c>
      <c r="D306" s="184">
        <v>31</v>
      </c>
      <c r="E306" s="184">
        <f t="shared" si="9"/>
        <v>-1</v>
      </c>
      <c r="F306" s="17">
        <f t="shared" si="8"/>
        <v>-3.1</v>
      </c>
    </row>
    <row r="307" ht="13.5" spans="1:6">
      <c r="A307" s="165">
        <v>2040299</v>
      </c>
      <c r="B307" s="165" t="s">
        <v>566</v>
      </c>
      <c r="C307" s="184">
        <v>560</v>
      </c>
      <c r="D307" s="184">
        <v>366</v>
      </c>
      <c r="E307" s="184">
        <f t="shared" si="9"/>
        <v>-194</v>
      </c>
      <c r="F307" s="17">
        <f t="shared" si="8"/>
        <v>-34.6</v>
      </c>
    </row>
    <row r="308" ht="13.5" spans="1:6">
      <c r="A308" s="165">
        <v>20403</v>
      </c>
      <c r="B308" s="164" t="s">
        <v>567</v>
      </c>
      <c r="C308" s="183">
        <f>SUM(C309:C314)</f>
        <v>208</v>
      </c>
      <c r="D308" s="183">
        <f>SUM(D309:D314)</f>
        <v>229</v>
      </c>
      <c r="E308" s="183">
        <f t="shared" si="9"/>
        <v>21</v>
      </c>
      <c r="F308" s="17">
        <f t="shared" si="8"/>
        <v>10.1</v>
      </c>
    </row>
    <row r="309" spans="1:6">
      <c r="A309" s="165">
        <v>2040301</v>
      </c>
      <c r="B309" s="165" t="s">
        <v>381</v>
      </c>
      <c r="C309" s="187"/>
      <c r="D309" s="184">
        <v>0</v>
      </c>
      <c r="E309" s="184">
        <f t="shared" si="9"/>
        <v>0</v>
      </c>
      <c r="F309" s="17" t="str">
        <f t="shared" si="8"/>
        <v/>
      </c>
    </row>
    <row r="310" spans="1:6">
      <c r="A310" s="165">
        <v>2040302</v>
      </c>
      <c r="B310" s="165" t="s">
        <v>382</v>
      </c>
      <c r="C310" s="187"/>
      <c r="D310" s="184">
        <v>0</v>
      </c>
      <c r="E310" s="184">
        <f t="shared" si="9"/>
        <v>0</v>
      </c>
      <c r="F310" s="17" t="str">
        <f t="shared" si="8"/>
        <v/>
      </c>
    </row>
    <row r="311" spans="1:6">
      <c r="A311" s="165">
        <v>2040303</v>
      </c>
      <c r="B311" s="165" t="s">
        <v>383</v>
      </c>
      <c r="C311" s="187"/>
      <c r="D311" s="184">
        <v>0</v>
      </c>
      <c r="E311" s="184">
        <f t="shared" si="9"/>
        <v>0</v>
      </c>
      <c r="F311" s="17" t="str">
        <f t="shared" si="8"/>
        <v/>
      </c>
    </row>
    <row r="312" ht="13.5" spans="1:6">
      <c r="A312" s="165">
        <v>2040304</v>
      </c>
      <c r="B312" s="165" t="s">
        <v>568</v>
      </c>
      <c r="C312" s="184">
        <v>208</v>
      </c>
      <c r="D312" s="184">
        <v>229</v>
      </c>
      <c r="E312" s="184">
        <f t="shared" si="9"/>
        <v>21</v>
      </c>
      <c r="F312" s="17">
        <f t="shared" si="8"/>
        <v>10.1</v>
      </c>
    </row>
    <row r="313" spans="1:6">
      <c r="A313" s="165">
        <v>2040350</v>
      </c>
      <c r="B313" s="165" t="s">
        <v>390</v>
      </c>
      <c r="C313" s="187"/>
      <c r="D313" s="184">
        <v>0</v>
      </c>
      <c r="E313" s="184">
        <f t="shared" si="9"/>
        <v>0</v>
      </c>
      <c r="F313" s="17" t="str">
        <f t="shared" si="8"/>
        <v/>
      </c>
    </row>
    <row r="314" spans="1:6">
      <c r="A314" s="165">
        <v>2040399</v>
      </c>
      <c r="B314" s="165" t="s">
        <v>569</v>
      </c>
      <c r="C314" s="187"/>
      <c r="D314" s="184">
        <v>0</v>
      </c>
      <c r="E314" s="184">
        <f t="shared" si="9"/>
        <v>0</v>
      </c>
      <c r="F314" s="17" t="str">
        <f t="shared" si="8"/>
        <v/>
      </c>
    </row>
    <row r="315" ht="13.5" spans="1:6">
      <c r="A315" s="165">
        <v>20404</v>
      </c>
      <c r="B315" s="164" t="s">
        <v>570</v>
      </c>
      <c r="C315" s="183">
        <f>SUM(C316:C322)</f>
        <v>102</v>
      </c>
      <c r="D315" s="183">
        <f>SUM(D316:D322)</f>
        <v>151</v>
      </c>
      <c r="E315" s="183">
        <f t="shared" si="9"/>
        <v>49</v>
      </c>
      <c r="F315" s="17">
        <f t="shared" si="8"/>
        <v>48</v>
      </c>
    </row>
    <row r="316" ht="13.5" spans="1:6">
      <c r="A316" s="165">
        <v>2040401</v>
      </c>
      <c r="B316" s="165" t="s">
        <v>381</v>
      </c>
      <c r="C316" s="184">
        <v>102</v>
      </c>
      <c r="D316" s="184">
        <v>142</v>
      </c>
      <c r="E316" s="184">
        <f t="shared" si="9"/>
        <v>40</v>
      </c>
      <c r="F316" s="17">
        <f t="shared" si="8"/>
        <v>39.2</v>
      </c>
    </row>
    <row r="317" spans="1:6">
      <c r="A317" s="165">
        <v>2040402</v>
      </c>
      <c r="B317" s="165" t="s">
        <v>382</v>
      </c>
      <c r="C317" s="187"/>
      <c r="D317" s="184">
        <v>0</v>
      </c>
      <c r="E317" s="184">
        <f t="shared" si="9"/>
        <v>0</v>
      </c>
      <c r="F317" s="17" t="str">
        <f t="shared" si="8"/>
        <v/>
      </c>
    </row>
    <row r="318" spans="1:6">
      <c r="A318" s="165">
        <v>2040403</v>
      </c>
      <c r="B318" s="165" t="s">
        <v>383</v>
      </c>
      <c r="C318" s="187"/>
      <c r="D318" s="184">
        <v>0</v>
      </c>
      <c r="E318" s="184">
        <f t="shared" si="9"/>
        <v>0</v>
      </c>
      <c r="F318" s="17" t="str">
        <f t="shared" si="8"/>
        <v/>
      </c>
    </row>
    <row r="319" spans="1:6">
      <c r="A319" s="165">
        <v>2040409</v>
      </c>
      <c r="B319" s="165" t="s">
        <v>571</v>
      </c>
      <c r="C319" s="187"/>
      <c r="D319" s="184">
        <v>0</v>
      </c>
      <c r="E319" s="184">
        <f t="shared" si="9"/>
        <v>0</v>
      </c>
      <c r="F319" s="17" t="str">
        <f t="shared" si="8"/>
        <v/>
      </c>
    </row>
    <row r="320" spans="1:6">
      <c r="A320" s="165">
        <v>2040410</v>
      </c>
      <c r="B320" s="165" t="s">
        <v>572</v>
      </c>
      <c r="C320" s="187"/>
      <c r="D320" s="184">
        <v>0</v>
      </c>
      <c r="E320" s="184">
        <f t="shared" si="9"/>
        <v>0</v>
      </c>
      <c r="F320" s="17" t="str">
        <f t="shared" si="8"/>
        <v/>
      </c>
    </row>
    <row r="321" spans="1:6">
      <c r="A321" s="165">
        <v>2040450</v>
      </c>
      <c r="B321" s="165" t="s">
        <v>390</v>
      </c>
      <c r="C321" s="187"/>
      <c r="D321" s="184">
        <v>0</v>
      </c>
      <c r="E321" s="184">
        <f t="shared" si="9"/>
        <v>0</v>
      </c>
      <c r="F321" s="17" t="str">
        <f t="shared" si="8"/>
        <v/>
      </c>
    </row>
    <row r="322" spans="1:6">
      <c r="A322" s="165">
        <v>2040499</v>
      </c>
      <c r="B322" s="165" t="s">
        <v>573</v>
      </c>
      <c r="C322" s="187"/>
      <c r="D322" s="184">
        <v>9</v>
      </c>
      <c r="E322" s="184">
        <f t="shared" si="9"/>
        <v>9</v>
      </c>
      <c r="F322" s="17" t="str">
        <f t="shared" si="8"/>
        <v/>
      </c>
    </row>
    <row r="323" ht="13.5" spans="1:6">
      <c r="A323" s="165">
        <v>20405</v>
      </c>
      <c r="B323" s="164" t="s">
        <v>574</v>
      </c>
      <c r="C323" s="183">
        <f>SUM(C324:C331)</f>
        <v>762</v>
      </c>
      <c r="D323" s="183">
        <f>SUM(D324:D331)</f>
        <v>395</v>
      </c>
      <c r="E323" s="183">
        <f t="shared" si="9"/>
        <v>-367</v>
      </c>
      <c r="F323" s="17">
        <f t="shared" si="8"/>
        <v>-48.2</v>
      </c>
    </row>
    <row r="324" ht="13.5" spans="1:6">
      <c r="A324" s="165">
        <v>2040501</v>
      </c>
      <c r="B324" s="165" t="s">
        <v>381</v>
      </c>
      <c r="C324" s="184">
        <v>230</v>
      </c>
      <c r="D324" s="184">
        <v>298</v>
      </c>
      <c r="E324" s="184">
        <f t="shared" si="9"/>
        <v>68</v>
      </c>
      <c r="F324" s="17">
        <f t="shared" ref="F324:F387" si="10">IF(C324&lt;&gt;0,ROUND(100*(D324/C324-1),1),"")</f>
        <v>29.6</v>
      </c>
    </row>
    <row r="325" ht="13.5" spans="1:6">
      <c r="A325" s="165">
        <v>2040502</v>
      </c>
      <c r="B325" s="165" t="s">
        <v>382</v>
      </c>
      <c r="C325" s="184">
        <v>61</v>
      </c>
      <c r="D325" s="184">
        <v>0</v>
      </c>
      <c r="E325" s="184">
        <f t="shared" ref="E325:E388" si="11">D325-C325</f>
        <v>-61</v>
      </c>
      <c r="F325" s="17">
        <f t="shared" si="10"/>
        <v>-100</v>
      </c>
    </row>
    <row r="326" spans="1:6">
      <c r="A326" s="165">
        <v>2040503</v>
      </c>
      <c r="B326" s="165" t="s">
        <v>383</v>
      </c>
      <c r="C326" s="187"/>
      <c r="D326" s="184">
        <v>0</v>
      </c>
      <c r="E326" s="184">
        <f t="shared" si="11"/>
        <v>0</v>
      </c>
      <c r="F326" s="17" t="str">
        <f t="shared" si="10"/>
        <v/>
      </c>
    </row>
    <row r="327" spans="1:6">
      <c r="A327" s="165">
        <v>2040504</v>
      </c>
      <c r="B327" s="165" t="s">
        <v>575</v>
      </c>
      <c r="C327" s="187"/>
      <c r="D327" s="184">
        <v>0</v>
      </c>
      <c r="E327" s="184">
        <f t="shared" si="11"/>
        <v>0</v>
      </c>
      <c r="F327" s="17" t="str">
        <f t="shared" si="10"/>
        <v/>
      </c>
    </row>
    <row r="328" spans="1:6">
      <c r="A328" s="165">
        <v>2040505</v>
      </c>
      <c r="B328" s="165" t="s">
        <v>576</v>
      </c>
      <c r="C328" s="187"/>
      <c r="D328" s="184">
        <v>0</v>
      </c>
      <c r="E328" s="184">
        <f t="shared" si="11"/>
        <v>0</v>
      </c>
      <c r="F328" s="17" t="str">
        <f t="shared" si="10"/>
        <v/>
      </c>
    </row>
    <row r="329" ht="13.5" spans="1:6">
      <c r="A329" s="165">
        <v>2040506</v>
      </c>
      <c r="B329" s="165" t="s">
        <v>577</v>
      </c>
      <c r="C329" s="184">
        <v>445</v>
      </c>
      <c r="D329" s="184">
        <v>90</v>
      </c>
      <c r="E329" s="184">
        <f t="shared" si="11"/>
        <v>-355</v>
      </c>
      <c r="F329" s="17">
        <f t="shared" si="10"/>
        <v>-79.8</v>
      </c>
    </row>
    <row r="330" spans="1:6">
      <c r="A330" s="165">
        <v>2040550</v>
      </c>
      <c r="B330" s="165" t="s">
        <v>390</v>
      </c>
      <c r="C330" s="187"/>
      <c r="D330" s="184">
        <v>0</v>
      </c>
      <c r="E330" s="184">
        <f t="shared" si="11"/>
        <v>0</v>
      </c>
      <c r="F330" s="17" t="str">
        <f t="shared" si="10"/>
        <v/>
      </c>
    </row>
    <row r="331" ht="13.5" spans="1:6">
      <c r="A331" s="165">
        <v>2040599</v>
      </c>
      <c r="B331" s="165" t="s">
        <v>578</v>
      </c>
      <c r="C331" s="184">
        <v>26</v>
      </c>
      <c r="D331" s="184">
        <v>7</v>
      </c>
      <c r="E331" s="184">
        <f t="shared" si="11"/>
        <v>-19</v>
      </c>
      <c r="F331" s="17">
        <f t="shared" si="10"/>
        <v>-73.1</v>
      </c>
    </row>
    <row r="332" ht="13.5" spans="1:6">
      <c r="A332" s="165">
        <v>20406</v>
      </c>
      <c r="B332" s="164" t="s">
        <v>579</v>
      </c>
      <c r="C332" s="183">
        <f>SUM(C333:C345)</f>
        <v>848</v>
      </c>
      <c r="D332" s="183">
        <f>SUM(D333:D345)</f>
        <v>952</v>
      </c>
      <c r="E332" s="183">
        <f t="shared" si="11"/>
        <v>104</v>
      </c>
      <c r="F332" s="17">
        <f t="shared" si="10"/>
        <v>12.3</v>
      </c>
    </row>
    <row r="333" ht="13.5" spans="1:6">
      <c r="A333" s="165">
        <v>2040601</v>
      </c>
      <c r="B333" s="165" t="s">
        <v>381</v>
      </c>
      <c r="C333" s="184">
        <v>704</v>
      </c>
      <c r="D333" s="184">
        <v>754</v>
      </c>
      <c r="E333" s="184">
        <f t="shared" si="11"/>
        <v>50</v>
      </c>
      <c r="F333" s="17">
        <f t="shared" si="10"/>
        <v>7.1</v>
      </c>
    </row>
    <row r="334" ht="13.5" spans="1:6">
      <c r="A334" s="165">
        <v>2040602</v>
      </c>
      <c r="B334" s="165" t="s">
        <v>382</v>
      </c>
      <c r="C334" s="184">
        <v>84</v>
      </c>
      <c r="D334" s="184">
        <v>123</v>
      </c>
      <c r="E334" s="184">
        <f t="shared" si="11"/>
        <v>39</v>
      </c>
      <c r="F334" s="17">
        <f t="shared" si="10"/>
        <v>46.4</v>
      </c>
    </row>
    <row r="335" spans="1:6">
      <c r="A335" s="165">
        <v>2040603</v>
      </c>
      <c r="B335" s="165" t="s">
        <v>383</v>
      </c>
      <c r="C335" s="187"/>
      <c r="D335" s="184">
        <v>0</v>
      </c>
      <c r="E335" s="184">
        <f t="shared" si="11"/>
        <v>0</v>
      </c>
      <c r="F335" s="17" t="str">
        <f t="shared" si="10"/>
        <v/>
      </c>
    </row>
    <row r="336" ht="13.5" spans="1:6">
      <c r="A336" s="165">
        <v>2040604</v>
      </c>
      <c r="B336" s="165" t="s">
        <v>580</v>
      </c>
      <c r="C336" s="184">
        <v>3</v>
      </c>
      <c r="D336" s="184">
        <v>0</v>
      </c>
      <c r="E336" s="184">
        <f t="shared" si="11"/>
        <v>-3</v>
      </c>
      <c r="F336" s="17">
        <f t="shared" si="10"/>
        <v>-100</v>
      </c>
    </row>
    <row r="337" ht="13.5" spans="1:6">
      <c r="A337" s="165">
        <v>2040605</v>
      </c>
      <c r="B337" s="165" t="s">
        <v>581</v>
      </c>
      <c r="C337" s="184">
        <v>20</v>
      </c>
      <c r="D337" s="184">
        <v>8</v>
      </c>
      <c r="E337" s="184">
        <f t="shared" si="11"/>
        <v>-12</v>
      </c>
      <c r="F337" s="17">
        <f t="shared" si="10"/>
        <v>-60</v>
      </c>
    </row>
    <row r="338" spans="1:6">
      <c r="A338" s="165">
        <v>2040606</v>
      </c>
      <c r="B338" s="165" t="s">
        <v>582</v>
      </c>
      <c r="C338" s="187"/>
      <c r="D338" s="184">
        <v>6</v>
      </c>
      <c r="E338" s="184">
        <f t="shared" si="11"/>
        <v>6</v>
      </c>
      <c r="F338" s="17" t="str">
        <f t="shared" si="10"/>
        <v/>
      </c>
    </row>
    <row r="339" spans="1:6">
      <c r="A339" s="165">
        <v>2040607</v>
      </c>
      <c r="B339" s="165" t="s">
        <v>583</v>
      </c>
      <c r="C339" s="187"/>
      <c r="D339" s="184">
        <v>18</v>
      </c>
      <c r="E339" s="184">
        <f t="shared" si="11"/>
        <v>18</v>
      </c>
      <c r="F339" s="17" t="str">
        <f t="shared" si="10"/>
        <v/>
      </c>
    </row>
    <row r="340" spans="1:6">
      <c r="A340" s="165">
        <v>2040608</v>
      </c>
      <c r="B340" s="165" t="s">
        <v>584</v>
      </c>
      <c r="C340" s="187"/>
      <c r="D340" s="184">
        <v>0</v>
      </c>
      <c r="E340" s="184">
        <f t="shared" si="11"/>
        <v>0</v>
      </c>
      <c r="F340" s="17" t="str">
        <f t="shared" si="10"/>
        <v/>
      </c>
    </row>
    <row r="341" ht="13.5" spans="1:6">
      <c r="A341" s="165">
        <v>2040610</v>
      </c>
      <c r="B341" s="165" t="s">
        <v>585</v>
      </c>
      <c r="C341" s="184">
        <v>4</v>
      </c>
      <c r="D341" s="184">
        <v>2</v>
      </c>
      <c r="E341" s="184">
        <f t="shared" si="11"/>
        <v>-2</v>
      </c>
      <c r="F341" s="17">
        <f t="shared" si="10"/>
        <v>-50</v>
      </c>
    </row>
    <row r="342" ht="13.5" spans="1:6">
      <c r="A342" s="165">
        <v>2040612</v>
      </c>
      <c r="B342" s="165" t="s">
        <v>586</v>
      </c>
      <c r="C342" s="184">
        <v>12</v>
      </c>
      <c r="D342" s="184">
        <v>22</v>
      </c>
      <c r="E342" s="184">
        <f t="shared" si="11"/>
        <v>10</v>
      </c>
      <c r="F342" s="17">
        <f t="shared" si="10"/>
        <v>83.3</v>
      </c>
    </row>
    <row r="343" spans="1:6">
      <c r="A343" s="165">
        <v>2040613</v>
      </c>
      <c r="B343" s="165" t="s">
        <v>422</v>
      </c>
      <c r="C343" s="187"/>
      <c r="D343" s="184">
        <v>0</v>
      </c>
      <c r="E343" s="184">
        <f t="shared" si="11"/>
        <v>0</v>
      </c>
      <c r="F343" s="17" t="str">
        <f t="shared" si="10"/>
        <v/>
      </c>
    </row>
    <row r="344" ht="13.5" spans="1:6">
      <c r="A344" s="165">
        <v>2040650</v>
      </c>
      <c r="B344" s="165" t="s">
        <v>390</v>
      </c>
      <c r="C344" s="184">
        <v>21</v>
      </c>
      <c r="D344" s="184">
        <v>19</v>
      </c>
      <c r="E344" s="184">
        <f t="shared" si="11"/>
        <v>-2</v>
      </c>
      <c r="F344" s="17">
        <f t="shared" si="10"/>
        <v>-9.5</v>
      </c>
    </row>
    <row r="345" spans="1:6">
      <c r="A345" s="165">
        <v>2040699</v>
      </c>
      <c r="B345" s="165" t="s">
        <v>587</v>
      </c>
      <c r="C345" s="187"/>
      <c r="D345" s="184">
        <v>0</v>
      </c>
      <c r="E345" s="184">
        <f t="shared" si="11"/>
        <v>0</v>
      </c>
      <c r="F345" s="17" t="str">
        <f t="shared" si="10"/>
        <v/>
      </c>
    </row>
    <row r="346" spans="1:6">
      <c r="A346" s="165">
        <v>20407</v>
      </c>
      <c r="B346" s="164" t="s">
        <v>588</v>
      </c>
      <c r="C346" s="188"/>
      <c r="D346" s="183">
        <f>SUM(D347:D355)</f>
        <v>0</v>
      </c>
      <c r="E346" s="183">
        <f t="shared" si="11"/>
        <v>0</v>
      </c>
      <c r="F346" s="17" t="str">
        <f t="shared" si="10"/>
        <v/>
      </c>
    </row>
    <row r="347" spans="1:6">
      <c r="A347" s="165">
        <v>2040701</v>
      </c>
      <c r="B347" s="165" t="s">
        <v>381</v>
      </c>
      <c r="C347" s="187"/>
      <c r="D347" s="184">
        <v>0</v>
      </c>
      <c r="E347" s="184">
        <f t="shared" si="11"/>
        <v>0</v>
      </c>
      <c r="F347" s="17" t="str">
        <f t="shared" si="10"/>
        <v/>
      </c>
    </row>
    <row r="348" spans="1:6">
      <c r="A348" s="165">
        <v>2040702</v>
      </c>
      <c r="B348" s="165" t="s">
        <v>382</v>
      </c>
      <c r="C348" s="187"/>
      <c r="D348" s="184">
        <v>0</v>
      </c>
      <c r="E348" s="184">
        <f t="shared" si="11"/>
        <v>0</v>
      </c>
      <c r="F348" s="17" t="str">
        <f t="shared" si="10"/>
        <v/>
      </c>
    </row>
    <row r="349" spans="1:6">
      <c r="A349" s="165">
        <v>2040703</v>
      </c>
      <c r="B349" s="165" t="s">
        <v>383</v>
      </c>
      <c r="C349" s="187"/>
      <c r="D349" s="184">
        <v>0</v>
      </c>
      <c r="E349" s="184">
        <f t="shared" si="11"/>
        <v>0</v>
      </c>
      <c r="F349" s="17" t="str">
        <f t="shared" si="10"/>
        <v/>
      </c>
    </row>
    <row r="350" spans="1:6">
      <c r="A350" s="165">
        <v>2040704</v>
      </c>
      <c r="B350" s="165" t="s">
        <v>589</v>
      </c>
      <c r="C350" s="187"/>
      <c r="D350" s="184">
        <v>0</v>
      </c>
      <c r="E350" s="184">
        <f t="shared" si="11"/>
        <v>0</v>
      </c>
      <c r="F350" s="17" t="str">
        <f t="shared" si="10"/>
        <v/>
      </c>
    </row>
    <row r="351" spans="1:6">
      <c r="A351" s="165">
        <v>2040705</v>
      </c>
      <c r="B351" s="165" t="s">
        <v>590</v>
      </c>
      <c r="C351" s="187"/>
      <c r="D351" s="184">
        <v>0</v>
      </c>
      <c r="E351" s="184">
        <f t="shared" si="11"/>
        <v>0</v>
      </c>
      <c r="F351" s="17" t="str">
        <f t="shared" si="10"/>
        <v/>
      </c>
    </row>
    <row r="352" spans="1:6">
      <c r="A352" s="165">
        <v>2040706</v>
      </c>
      <c r="B352" s="165" t="s">
        <v>591</v>
      </c>
      <c r="C352" s="187"/>
      <c r="D352" s="184">
        <v>0</v>
      </c>
      <c r="E352" s="184">
        <f t="shared" si="11"/>
        <v>0</v>
      </c>
      <c r="F352" s="17" t="str">
        <f t="shared" si="10"/>
        <v/>
      </c>
    </row>
    <row r="353" spans="1:6">
      <c r="A353" s="165">
        <v>2040707</v>
      </c>
      <c r="B353" s="165" t="s">
        <v>422</v>
      </c>
      <c r="C353" s="187"/>
      <c r="D353" s="184">
        <v>0</v>
      </c>
      <c r="E353" s="184">
        <f t="shared" si="11"/>
        <v>0</v>
      </c>
      <c r="F353" s="17" t="str">
        <f t="shared" si="10"/>
        <v/>
      </c>
    </row>
    <row r="354" spans="1:6">
      <c r="A354" s="165">
        <v>2040750</v>
      </c>
      <c r="B354" s="165" t="s">
        <v>390</v>
      </c>
      <c r="C354" s="187"/>
      <c r="D354" s="184">
        <v>0</v>
      </c>
      <c r="E354" s="184">
        <f t="shared" si="11"/>
        <v>0</v>
      </c>
      <c r="F354" s="17" t="str">
        <f t="shared" si="10"/>
        <v/>
      </c>
    </row>
    <row r="355" spans="1:6">
      <c r="A355" s="165">
        <v>2040799</v>
      </c>
      <c r="B355" s="165" t="s">
        <v>592</v>
      </c>
      <c r="C355" s="187"/>
      <c r="D355" s="184">
        <v>0</v>
      </c>
      <c r="E355" s="184">
        <f t="shared" si="11"/>
        <v>0</v>
      </c>
      <c r="F355" s="17" t="str">
        <f t="shared" si="10"/>
        <v/>
      </c>
    </row>
    <row r="356" spans="1:6">
      <c r="A356" s="165">
        <v>20408</v>
      </c>
      <c r="B356" s="164" t="s">
        <v>593</v>
      </c>
      <c r="C356" s="188"/>
      <c r="D356" s="183">
        <f>SUM(D357:D365)</f>
        <v>0</v>
      </c>
      <c r="E356" s="183">
        <f t="shared" si="11"/>
        <v>0</v>
      </c>
      <c r="F356" s="17" t="str">
        <f t="shared" si="10"/>
        <v/>
      </c>
    </row>
    <row r="357" spans="1:6">
      <c r="A357" s="165">
        <v>2040801</v>
      </c>
      <c r="B357" s="165" t="s">
        <v>381</v>
      </c>
      <c r="C357" s="187"/>
      <c r="D357" s="184">
        <v>0</v>
      </c>
      <c r="E357" s="184">
        <f t="shared" si="11"/>
        <v>0</v>
      </c>
      <c r="F357" s="17" t="str">
        <f t="shared" si="10"/>
        <v/>
      </c>
    </row>
    <row r="358" spans="1:6">
      <c r="A358" s="165">
        <v>2040802</v>
      </c>
      <c r="B358" s="165" t="s">
        <v>382</v>
      </c>
      <c r="C358" s="187"/>
      <c r="D358" s="184">
        <v>0</v>
      </c>
      <c r="E358" s="184">
        <f t="shared" si="11"/>
        <v>0</v>
      </c>
      <c r="F358" s="17" t="str">
        <f t="shared" si="10"/>
        <v/>
      </c>
    </row>
    <row r="359" spans="1:6">
      <c r="A359" s="165">
        <v>2040803</v>
      </c>
      <c r="B359" s="165" t="s">
        <v>383</v>
      </c>
      <c r="C359" s="187"/>
      <c r="D359" s="184">
        <v>0</v>
      </c>
      <c r="E359" s="184">
        <f t="shared" si="11"/>
        <v>0</v>
      </c>
      <c r="F359" s="17" t="str">
        <f t="shared" si="10"/>
        <v/>
      </c>
    </row>
    <row r="360" spans="1:6">
      <c r="A360" s="165">
        <v>2040804</v>
      </c>
      <c r="B360" s="165" t="s">
        <v>594</v>
      </c>
      <c r="C360" s="187"/>
      <c r="D360" s="184">
        <v>0</v>
      </c>
      <c r="E360" s="184">
        <f t="shared" si="11"/>
        <v>0</v>
      </c>
      <c r="F360" s="17" t="str">
        <f t="shared" si="10"/>
        <v/>
      </c>
    </row>
    <row r="361" spans="1:6">
      <c r="A361" s="165">
        <v>2040805</v>
      </c>
      <c r="B361" s="165" t="s">
        <v>595</v>
      </c>
      <c r="C361" s="187"/>
      <c r="D361" s="184">
        <v>0</v>
      </c>
      <c r="E361" s="184">
        <f t="shared" si="11"/>
        <v>0</v>
      </c>
      <c r="F361" s="17" t="str">
        <f t="shared" si="10"/>
        <v/>
      </c>
    </row>
    <row r="362" spans="1:6">
      <c r="A362" s="165">
        <v>2040806</v>
      </c>
      <c r="B362" s="165" t="s">
        <v>596</v>
      </c>
      <c r="C362" s="187"/>
      <c r="D362" s="184">
        <v>0</v>
      </c>
      <c r="E362" s="184">
        <f t="shared" si="11"/>
        <v>0</v>
      </c>
      <c r="F362" s="17" t="str">
        <f t="shared" si="10"/>
        <v/>
      </c>
    </row>
    <row r="363" spans="1:6">
      <c r="A363" s="165">
        <v>2040807</v>
      </c>
      <c r="B363" s="165" t="s">
        <v>422</v>
      </c>
      <c r="C363" s="187"/>
      <c r="D363" s="184">
        <v>0</v>
      </c>
      <c r="E363" s="184">
        <f t="shared" si="11"/>
        <v>0</v>
      </c>
      <c r="F363" s="17" t="str">
        <f t="shared" si="10"/>
        <v/>
      </c>
    </row>
    <row r="364" spans="1:6">
      <c r="A364" s="165">
        <v>2040850</v>
      </c>
      <c r="B364" s="165" t="s">
        <v>390</v>
      </c>
      <c r="C364" s="187"/>
      <c r="D364" s="184">
        <v>0</v>
      </c>
      <c r="E364" s="184">
        <f t="shared" si="11"/>
        <v>0</v>
      </c>
      <c r="F364" s="17" t="str">
        <f t="shared" si="10"/>
        <v/>
      </c>
    </row>
    <row r="365" spans="1:6">
      <c r="A365" s="165">
        <v>2040899</v>
      </c>
      <c r="B365" s="165" t="s">
        <v>597</v>
      </c>
      <c r="C365" s="187"/>
      <c r="D365" s="184">
        <v>0</v>
      </c>
      <c r="E365" s="184">
        <f t="shared" si="11"/>
        <v>0</v>
      </c>
      <c r="F365" s="17" t="str">
        <f t="shared" si="10"/>
        <v/>
      </c>
    </row>
    <row r="366" spans="1:6">
      <c r="A366" s="165">
        <v>20409</v>
      </c>
      <c r="B366" s="164" t="s">
        <v>598</v>
      </c>
      <c r="C366" s="188"/>
      <c r="D366" s="183">
        <f>SUM(D367:D373)</f>
        <v>0</v>
      </c>
      <c r="E366" s="183">
        <f t="shared" si="11"/>
        <v>0</v>
      </c>
      <c r="F366" s="17" t="str">
        <f t="shared" si="10"/>
        <v/>
      </c>
    </row>
    <row r="367" spans="1:6">
      <c r="A367" s="165">
        <v>2040901</v>
      </c>
      <c r="B367" s="165" t="s">
        <v>381</v>
      </c>
      <c r="C367" s="187"/>
      <c r="D367" s="184">
        <v>0</v>
      </c>
      <c r="E367" s="184">
        <f t="shared" si="11"/>
        <v>0</v>
      </c>
      <c r="F367" s="17" t="str">
        <f t="shared" si="10"/>
        <v/>
      </c>
    </row>
    <row r="368" spans="1:6">
      <c r="A368" s="165">
        <v>2040902</v>
      </c>
      <c r="B368" s="165" t="s">
        <v>382</v>
      </c>
      <c r="C368" s="187"/>
      <c r="D368" s="184">
        <v>0</v>
      </c>
      <c r="E368" s="184">
        <f t="shared" si="11"/>
        <v>0</v>
      </c>
      <c r="F368" s="17" t="str">
        <f t="shared" si="10"/>
        <v/>
      </c>
    </row>
    <row r="369" spans="1:6">
      <c r="A369" s="165">
        <v>2040903</v>
      </c>
      <c r="B369" s="165" t="s">
        <v>383</v>
      </c>
      <c r="C369" s="187"/>
      <c r="D369" s="184">
        <v>0</v>
      </c>
      <c r="E369" s="184">
        <f t="shared" si="11"/>
        <v>0</v>
      </c>
      <c r="F369" s="17" t="str">
        <f t="shared" si="10"/>
        <v/>
      </c>
    </row>
    <row r="370" spans="1:6">
      <c r="A370" s="165">
        <v>2040904</v>
      </c>
      <c r="B370" s="165" t="s">
        <v>599</v>
      </c>
      <c r="C370" s="187"/>
      <c r="D370" s="184">
        <v>0</v>
      </c>
      <c r="E370" s="184">
        <f t="shared" si="11"/>
        <v>0</v>
      </c>
      <c r="F370" s="17" t="str">
        <f t="shared" si="10"/>
        <v/>
      </c>
    </row>
    <row r="371" spans="1:6">
      <c r="A371" s="165">
        <v>2040905</v>
      </c>
      <c r="B371" s="165" t="s">
        <v>600</v>
      </c>
      <c r="C371" s="187"/>
      <c r="D371" s="184">
        <v>0</v>
      </c>
      <c r="E371" s="184">
        <f t="shared" si="11"/>
        <v>0</v>
      </c>
      <c r="F371" s="17" t="str">
        <f t="shared" si="10"/>
        <v/>
      </c>
    </row>
    <row r="372" spans="1:6">
      <c r="A372" s="165">
        <v>2040950</v>
      </c>
      <c r="B372" s="165" t="s">
        <v>390</v>
      </c>
      <c r="C372" s="187"/>
      <c r="D372" s="184">
        <v>0</v>
      </c>
      <c r="E372" s="184">
        <f t="shared" si="11"/>
        <v>0</v>
      </c>
      <c r="F372" s="17" t="str">
        <f t="shared" si="10"/>
        <v/>
      </c>
    </row>
    <row r="373" spans="1:6">
      <c r="A373" s="165">
        <v>2040999</v>
      </c>
      <c r="B373" s="165" t="s">
        <v>601</v>
      </c>
      <c r="C373" s="187"/>
      <c r="D373" s="184">
        <v>0</v>
      </c>
      <c r="E373" s="184">
        <f t="shared" si="11"/>
        <v>0</v>
      </c>
      <c r="F373" s="17" t="str">
        <f t="shared" si="10"/>
        <v/>
      </c>
    </row>
    <row r="374" spans="1:6">
      <c r="A374" s="165">
        <v>20410</v>
      </c>
      <c r="B374" s="164" t="s">
        <v>602</v>
      </c>
      <c r="C374" s="188"/>
      <c r="D374" s="183">
        <f>SUM(D375:D379)</f>
        <v>0</v>
      </c>
      <c r="E374" s="183">
        <f t="shared" si="11"/>
        <v>0</v>
      </c>
      <c r="F374" s="17" t="str">
        <f t="shared" si="10"/>
        <v/>
      </c>
    </row>
    <row r="375" spans="1:6">
      <c r="A375" s="165">
        <v>2041001</v>
      </c>
      <c r="B375" s="165" t="s">
        <v>381</v>
      </c>
      <c r="C375" s="187"/>
      <c r="D375" s="184">
        <v>0</v>
      </c>
      <c r="E375" s="184">
        <f t="shared" si="11"/>
        <v>0</v>
      </c>
      <c r="F375" s="17" t="str">
        <f t="shared" si="10"/>
        <v/>
      </c>
    </row>
    <row r="376" spans="1:6">
      <c r="A376" s="165">
        <v>2041002</v>
      </c>
      <c r="B376" s="165" t="s">
        <v>382</v>
      </c>
      <c r="C376" s="187"/>
      <c r="D376" s="184">
        <v>0</v>
      </c>
      <c r="E376" s="184">
        <f t="shared" si="11"/>
        <v>0</v>
      </c>
      <c r="F376" s="17" t="str">
        <f t="shared" si="10"/>
        <v/>
      </c>
    </row>
    <row r="377" spans="1:6">
      <c r="A377" s="165">
        <v>2041006</v>
      </c>
      <c r="B377" s="165" t="s">
        <v>422</v>
      </c>
      <c r="C377" s="187"/>
      <c r="D377" s="184">
        <v>0</v>
      </c>
      <c r="E377" s="184">
        <f t="shared" si="11"/>
        <v>0</v>
      </c>
      <c r="F377" s="17" t="str">
        <f t="shared" si="10"/>
        <v/>
      </c>
    </row>
    <row r="378" spans="1:6">
      <c r="A378" s="165">
        <v>2041007</v>
      </c>
      <c r="B378" s="165" t="s">
        <v>603</v>
      </c>
      <c r="C378" s="187"/>
      <c r="D378" s="184">
        <v>0</v>
      </c>
      <c r="E378" s="184">
        <f t="shared" si="11"/>
        <v>0</v>
      </c>
      <c r="F378" s="17" t="str">
        <f t="shared" si="10"/>
        <v/>
      </c>
    </row>
    <row r="379" spans="1:6">
      <c r="A379" s="165">
        <v>2041099</v>
      </c>
      <c r="B379" s="165" t="s">
        <v>604</v>
      </c>
      <c r="C379" s="187"/>
      <c r="D379" s="184">
        <v>0</v>
      </c>
      <c r="E379" s="184">
        <f t="shared" si="11"/>
        <v>0</v>
      </c>
      <c r="F379" s="17" t="str">
        <f t="shared" si="10"/>
        <v/>
      </c>
    </row>
    <row r="380" spans="1:6">
      <c r="A380" s="165">
        <v>20499</v>
      </c>
      <c r="B380" s="164" t="s">
        <v>605</v>
      </c>
      <c r="C380" s="188"/>
      <c r="D380" s="183">
        <f>SUM(D381:D382)</f>
        <v>0</v>
      </c>
      <c r="E380" s="183">
        <f t="shared" si="11"/>
        <v>0</v>
      </c>
      <c r="F380" s="17" t="str">
        <f t="shared" si="10"/>
        <v/>
      </c>
    </row>
    <row r="381" spans="1:6">
      <c r="A381" s="165">
        <v>2049902</v>
      </c>
      <c r="B381" s="165" t="s">
        <v>606</v>
      </c>
      <c r="C381" s="187"/>
      <c r="D381" s="184">
        <v>0</v>
      </c>
      <c r="E381" s="184">
        <f t="shared" si="11"/>
        <v>0</v>
      </c>
      <c r="F381" s="17" t="str">
        <f t="shared" si="10"/>
        <v/>
      </c>
    </row>
    <row r="382" spans="1:6">
      <c r="A382" s="165">
        <v>2049999</v>
      </c>
      <c r="B382" s="165" t="s">
        <v>607</v>
      </c>
      <c r="C382" s="187"/>
      <c r="D382" s="184">
        <v>0</v>
      </c>
      <c r="E382" s="184">
        <f t="shared" si="11"/>
        <v>0</v>
      </c>
      <c r="F382" s="17" t="str">
        <f t="shared" si="10"/>
        <v/>
      </c>
    </row>
    <row r="383" ht="13.5" spans="1:6">
      <c r="A383" s="165">
        <v>205</v>
      </c>
      <c r="B383" s="164" t="s">
        <v>608</v>
      </c>
      <c r="C383" s="183">
        <f>SUM(C384,C389,C396,C402,C408,C412,C416,C420,C426,C433)</f>
        <v>49637</v>
      </c>
      <c r="D383" s="183">
        <f>SUM(D384,D389,D396,D402,D408,D412,D416,D420,D426,D433)</f>
        <v>51727</v>
      </c>
      <c r="E383" s="183">
        <f t="shared" si="11"/>
        <v>2090</v>
      </c>
      <c r="F383" s="17">
        <f t="shared" si="10"/>
        <v>4.2</v>
      </c>
    </row>
    <row r="384" ht="13.5" spans="1:6">
      <c r="A384" s="165">
        <v>20501</v>
      </c>
      <c r="B384" s="164" t="s">
        <v>609</v>
      </c>
      <c r="C384" s="183">
        <f>SUM(C385:C388)</f>
        <v>1138</v>
      </c>
      <c r="D384" s="183">
        <f>SUM(D385:D388)</f>
        <v>812</v>
      </c>
      <c r="E384" s="183">
        <f t="shared" si="11"/>
        <v>-326</v>
      </c>
      <c r="F384" s="17">
        <f t="shared" si="10"/>
        <v>-28.6</v>
      </c>
    </row>
    <row r="385" ht="13.5" spans="1:6">
      <c r="A385" s="165">
        <v>2050101</v>
      </c>
      <c r="B385" s="165" t="s">
        <v>381</v>
      </c>
      <c r="C385" s="184">
        <v>116</v>
      </c>
      <c r="D385" s="184">
        <v>110</v>
      </c>
      <c r="E385" s="184">
        <f t="shared" si="11"/>
        <v>-6</v>
      </c>
      <c r="F385" s="17">
        <f t="shared" si="10"/>
        <v>-5.2</v>
      </c>
    </row>
    <row r="386" ht="13.5" spans="1:6">
      <c r="A386" s="165">
        <v>2050102</v>
      </c>
      <c r="B386" s="165" t="s">
        <v>382</v>
      </c>
      <c r="C386" s="184"/>
      <c r="D386" s="184">
        <v>0</v>
      </c>
      <c r="E386" s="184">
        <f t="shared" si="11"/>
        <v>0</v>
      </c>
      <c r="F386" s="17" t="str">
        <f t="shared" si="10"/>
        <v/>
      </c>
    </row>
    <row r="387" ht="13.5" spans="1:6">
      <c r="A387" s="165">
        <v>2050103</v>
      </c>
      <c r="B387" s="165" t="s">
        <v>383</v>
      </c>
      <c r="C387" s="184"/>
      <c r="D387" s="184">
        <v>0</v>
      </c>
      <c r="E387" s="184">
        <f t="shared" si="11"/>
        <v>0</v>
      </c>
      <c r="F387" s="17" t="str">
        <f t="shared" si="10"/>
        <v/>
      </c>
    </row>
    <row r="388" ht="13.5" spans="1:6">
      <c r="A388" s="165">
        <v>2050199</v>
      </c>
      <c r="B388" s="165" t="s">
        <v>610</v>
      </c>
      <c r="C388" s="184">
        <v>1022</v>
      </c>
      <c r="D388" s="184">
        <v>702</v>
      </c>
      <c r="E388" s="184">
        <f t="shared" si="11"/>
        <v>-320</v>
      </c>
      <c r="F388" s="17">
        <f t="shared" ref="F388:F451" si="12">IF(C388&lt;&gt;0,ROUND(100*(D388/C388-1),1),"")</f>
        <v>-31.3</v>
      </c>
    </row>
    <row r="389" ht="13.5" spans="1:6">
      <c r="A389" s="165">
        <v>20502</v>
      </c>
      <c r="B389" s="164" t="s">
        <v>611</v>
      </c>
      <c r="C389" s="183">
        <f>SUM(C390:C395)</f>
        <v>47592</v>
      </c>
      <c r="D389" s="183">
        <f>SUM(D390:D395)</f>
        <v>49404</v>
      </c>
      <c r="E389" s="183">
        <f t="shared" ref="E389:E452" si="13">D389-C389</f>
        <v>1812</v>
      </c>
      <c r="F389" s="17">
        <f t="shared" si="12"/>
        <v>3.8</v>
      </c>
    </row>
    <row r="390" ht="13.5" spans="1:6">
      <c r="A390" s="165">
        <v>2050201</v>
      </c>
      <c r="B390" s="165" t="s">
        <v>612</v>
      </c>
      <c r="C390" s="184">
        <v>2435</v>
      </c>
      <c r="D390" s="184">
        <v>2869</v>
      </c>
      <c r="E390" s="184">
        <f t="shared" si="13"/>
        <v>434</v>
      </c>
      <c r="F390" s="17">
        <f t="shared" si="12"/>
        <v>17.8</v>
      </c>
    </row>
    <row r="391" ht="13.5" spans="1:6">
      <c r="A391" s="165">
        <v>2050202</v>
      </c>
      <c r="B391" s="165" t="s">
        <v>613</v>
      </c>
      <c r="C391" s="184">
        <v>25574</v>
      </c>
      <c r="D391" s="184">
        <v>26404</v>
      </c>
      <c r="E391" s="184">
        <f t="shared" si="13"/>
        <v>830</v>
      </c>
      <c r="F391" s="17">
        <f t="shared" si="12"/>
        <v>3.2</v>
      </c>
    </row>
    <row r="392" ht="13.5" spans="1:6">
      <c r="A392" s="165">
        <v>2050203</v>
      </c>
      <c r="B392" s="165" t="s">
        <v>614</v>
      </c>
      <c r="C392" s="184">
        <v>14443</v>
      </c>
      <c r="D392" s="184">
        <v>14806</v>
      </c>
      <c r="E392" s="184">
        <f t="shared" si="13"/>
        <v>363</v>
      </c>
      <c r="F392" s="17">
        <f t="shared" si="12"/>
        <v>2.5</v>
      </c>
    </row>
    <row r="393" ht="13.5" spans="1:6">
      <c r="A393" s="165">
        <v>2050204</v>
      </c>
      <c r="B393" s="165" t="s">
        <v>615</v>
      </c>
      <c r="C393" s="184">
        <v>5082</v>
      </c>
      <c r="D393" s="184">
        <v>5312</v>
      </c>
      <c r="E393" s="184">
        <f t="shared" si="13"/>
        <v>230</v>
      </c>
      <c r="F393" s="17">
        <f t="shared" si="12"/>
        <v>4.5</v>
      </c>
    </row>
    <row r="394" ht="13.5" spans="1:6">
      <c r="A394" s="165">
        <v>2050205</v>
      </c>
      <c r="B394" s="165" t="s">
        <v>616</v>
      </c>
      <c r="C394" s="184">
        <v>58</v>
      </c>
      <c r="D394" s="184">
        <v>0</v>
      </c>
      <c r="E394" s="184">
        <f t="shared" si="13"/>
        <v>-58</v>
      </c>
      <c r="F394" s="17">
        <f t="shared" si="12"/>
        <v>-100</v>
      </c>
    </row>
    <row r="395" spans="1:6">
      <c r="A395" s="165">
        <v>2050299</v>
      </c>
      <c r="B395" s="165" t="s">
        <v>617</v>
      </c>
      <c r="C395" s="187"/>
      <c r="D395" s="184">
        <v>13</v>
      </c>
      <c r="E395" s="184">
        <f t="shared" si="13"/>
        <v>13</v>
      </c>
      <c r="F395" s="17" t="str">
        <f t="shared" si="12"/>
        <v/>
      </c>
    </row>
    <row r="396" ht="13.5" spans="1:6">
      <c r="A396" s="165">
        <v>20503</v>
      </c>
      <c r="B396" s="164" t="s">
        <v>618</v>
      </c>
      <c r="C396" s="183">
        <f>SUM(C397:C401)</f>
        <v>0</v>
      </c>
      <c r="D396" s="183">
        <f>SUM(D397:D401)</f>
        <v>84</v>
      </c>
      <c r="E396" s="183">
        <f t="shared" si="13"/>
        <v>84</v>
      </c>
      <c r="F396" s="17" t="str">
        <f t="shared" si="12"/>
        <v/>
      </c>
    </row>
    <row r="397" spans="1:6">
      <c r="A397" s="165">
        <v>2050301</v>
      </c>
      <c r="B397" s="165" t="s">
        <v>619</v>
      </c>
      <c r="C397" s="187"/>
      <c r="D397" s="184">
        <v>0</v>
      </c>
      <c r="E397" s="184">
        <f t="shared" si="13"/>
        <v>0</v>
      </c>
      <c r="F397" s="17" t="str">
        <f t="shared" si="12"/>
        <v/>
      </c>
    </row>
    <row r="398" spans="1:6">
      <c r="A398" s="165">
        <v>2050302</v>
      </c>
      <c r="B398" s="165" t="s">
        <v>620</v>
      </c>
      <c r="C398" s="187"/>
      <c r="D398" s="184">
        <v>0</v>
      </c>
      <c r="E398" s="184">
        <f t="shared" si="13"/>
        <v>0</v>
      </c>
      <c r="F398" s="17" t="str">
        <f t="shared" si="12"/>
        <v/>
      </c>
    </row>
    <row r="399" spans="1:6">
      <c r="A399" s="165">
        <v>2050303</v>
      </c>
      <c r="B399" s="165" t="s">
        <v>621</v>
      </c>
      <c r="C399" s="187"/>
      <c r="D399" s="184">
        <v>0</v>
      </c>
      <c r="E399" s="184">
        <f t="shared" si="13"/>
        <v>0</v>
      </c>
      <c r="F399" s="17" t="str">
        <f t="shared" si="12"/>
        <v/>
      </c>
    </row>
    <row r="400" spans="1:6">
      <c r="A400" s="165">
        <v>2050305</v>
      </c>
      <c r="B400" s="165" t="s">
        <v>622</v>
      </c>
      <c r="C400" s="187"/>
      <c r="D400" s="184">
        <v>0</v>
      </c>
      <c r="E400" s="184">
        <f t="shared" si="13"/>
        <v>0</v>
      </c>
      <c r="F400" s="17" t="str">
        <f t="shared" si="12"/>
        <v/>
      </c>
    </row>
    <row r="401" spans="1:6">
      <c r="A401" s="165">
        <v>2050399</v>
      </c>
      <c r="B401" s="165" t="s">
        <v>623</v>
      </c>
      <c r="C401" s="187"/>
      <c r="D401" s="184">
        <v>84</v>
      </c>
      <c r="E401" s="184">
        <f t="shared" si="13"/>
        <v>84</v>
      </c>
      <c r="F401" s="17" t="str">
        <f t="shared" si="12"/>
        <v/>
      </c>
    </row>
    <row r="402" spans="1:6">
      <c r="A402" s="165">
        <v>20504</v>
      </c>
      <c r="B402" s="164" t="s">
        <v>624</v>
      </c>
      <c r="C402" s="188"/>
      <c r="D402" s="183">
        <f>SUM(D403:D407)</f>
        <v>0</v>
      </c>
      <c r="E402" s="183">
        <f t="shared" si="13"/>
        <v>0</v>
      </c>
      <c r="F402" s="17" t="str">
        <f t="shared" si="12"/>
        <v/>
      </c>
    </row>
    <row r="403" spans="1:6">
      <c r="A403" s="165">
        <v>2050401</v>
      </c>
      <c r="B403" s="165" t="s">
        <v>625</v>
      </c>
      <c r="C403" s="187"/>
      <c r="D403" s="184">
        <v>0</v>
      </c>
      <c r="E403" s="184">
        <f t="shared" si="13"/>
        <v>0</v>
      </c>
      <c r="F403" s="17" t="str">
        <f t="shared" si="12"/>
        <v/>
      </c>
    </row>
    <row r="404" spans="1:6">
      <c r="A404" s="165">
        <v>2050402</v>
      </c>
      <c r="B404" s="165" t="s">
        <v>626</v>
      </c>
      <c r="C404" s="187"/>
      <c r="D404" s="184">
        <v>0</v>
      </c>
      <c r="E404" s="184">
        <f t="shared" si="13"/>
        <v>0</v>
      </c>
      <c r="F404" s="17" t="str">
        <f t="shared" si="12"/>
        <v/>
      </c>
    </row>
    <row r="405" spans="1:6">
      <c r="A405" s="165">
        <v>2050403</v>
      </c>
      <c r="B405" s="165" t="s">
        <v>627</v>
      </c>
      <c r="C405" s="187"/>
      <c r="D405" s="184">
        <v>0</v>
      </c>
      <c r="E405" s="184">
        <f t="shared" si="13"/>
        <v>0</v>
      </c>
      <c r="F405" s="17" t="str">
        <f t="shared" si="12"/>
        <v/>
      </c>
    </row>
    <row r="406" spans="1:6">
      <c r="A406" s="165">
        <v>2050404</v>
      </c>
      <c r="B406" s="165" t="s">
        <v>628</v>
      </c>
      <c r="C406" s="187"/>
      <c r="D406" s="184">
        <v>0</v>
      </c>
      <c r="E406" s="184">
        <f t="shared" si="13"/>
        <v>0</v>
      </c>
      <c r="F406" s="17" t="str">
        <f t="shared" si="12"/>
        <v/>
      </c>
    </row>
    <row r="407" spans="1:6">
      <c r="A407" s="165">
        <v>2050499</v>
      </c>
      <c r="B407" s="165" t="s">
        <v>629</v>
      </c>
      <c r="C407" s="187"/>
      <c r="D407" s="184">
        <v>0</v>
      </c>
      <c r="E407" s="184">
        <f t="shared" si="13"/>
        <v>0</v>
      </c>
      <c r="F407" s="17" t="str">
        <f t="shared" si="12"/>
        <v/>
      </c>
    </row>
    <row r="408" spans="1:6">
      <c r="A408" s="165">
        <v>20505</v>
      </c>
      <c r="B408" s="164" t="s">
        <v>630</v>
      </c>
      <c r="C408" s="188"/>
      <c r="D408" s="183">
        <f>SUM(D409:D411)</f>
        <v>0</v>
      </c>
      <c r="E408" s="183">
        <f t="shared" si="13"/>
        <v>0</v>
      </c>
      <c r="F408" s="17" t="str">
        <f t="shared" si="12"/>
        <v/>
      </c>
    </row>
    <row r="409" spans="1:6">
      <c r="A409" s="165">
        <v>2050501</v>
      </c>
      <c r="B409" s="165" t="s">
        <v>631</v>
      </c>
      <c r="C409" s="187"/>
      <c r="D409" s="184">
        <v>0</v>
      </c>
      <c r="E409" s="184">
        <f t="shared" si="13"/>
        <v>0</v>
      </c>
      <c r="F409" s="17" t="str">
        <f t="shared" si="12"/>
        <v/>
      </c>
    </row>
    <row r="410" spans="1:6">
      <c r="A410" s="165">
        <v>2050502</v>
      </c>
      <c r="B410" s="165" t="s">
        <v>632</v>
      </c>
      <c r="C410" s="187"/>
      <c r="D410" s="184">
        <v>0</v>
      </c>
      <c r="E410" s="184">
        <f t="shared" si="13"/>
        <v>0</v>
      </c>
      <c r="F410" s="17" t="str">
        <f t="shared" si="12"/>
        <v/>
      </c>
    </row>
    <row r="411" spans="1:6">
      <c r="A411" s="165">
        <v>2050599</v>
      </c>
      <c r="B411" s="165" t="s">
        <v>633</v>
      </c>
      <c r="C411" s="187"/>
      <c r="D411" s="184">
        <v>0</v>
      </c>
      <c r="E411" s="184">
        <f t="shared" si="13"/>
        <v>0</v>
      </c>
      <c r="F411" s="17" t="str">
        <f t="shared" si="12"/>
        <v/>
      </c>
    </row>
    <row r="412" spans="1:6">
      <c r="A412" s="165">
        <v>20506</v>
      </c>
      <c r="B412" s="164" t="s">
        <v>634</v>
      </c>
      <c r="C412" s="188"/>
      <c r="D412" s="183">
        <f>SUM(D413:D415)</f>
        <v>0</v>
      </c>
      <c r="E412" s="183">
        <f t="shared" si="13"/>
        <v>0</v>
      </c>
      <c r="F412" s="17" t="str">
        <f t="shared" si="12"/>
        <v/>
      </c>
    </row>
    <row r="413" spans="1:6">
      <c r="A413" s="165">
        <v>2050601</v>
      </c>
      <c r="B413" s="165" t="s">
        <v>635</v>
      </c>
      <c r="C413" s="187"/>
      <c r="D413" s="184">
        <v>0</v>
      </c>
      <c r="E413" s="184">
        <f t="shared" si="13"/>
        <v>0</v>
      </c>
      <c r="F413" s="17" t="str">
        <f t="shared" si="12"/>
        <v/>
      </c>
    </row>
    <row r="414" spans="1:6">
      <c r="A414" s="165">
        <v>2050602</v>
      </c>
      <c r="B414" s="165" t="s">
        <v>636</v>
      </c>
      <c r="C414" s="187"/>
      <c r="D414" s="184">
        <v>0</v>
      </c>
      <c r="E414" s="184">
        <f t="shared" si="13"/>
        <v>0</v>
      </c>
      <c r="F414" s="17" t="str">
        <f t="shared" si="12"/>
        <v/>
      </c>
    </row>
    <row r="415" spans="1:6">
      <c r="A415" s="165">
        <v>2050699</v>
      </c>
      <c r="B415" s="165" t="s">
        <v>637</v>
      </c>
      <c r="C415" s="187"/>
      <c r="D415" s="184">
        <v>0</v>
      </c>
      <c r="E415" s="184">
        <f t="shared" si="13"/>
        <v>0</v>
      </c>
      <c r="F415" s="17" t="str">
        <f t="shared" si="12"/>
        <v/>
      </c>
    </row>
    <row r="416" ht="13.5" spans="1:6">
      <c r="A416" s="165">
        <v>20507</v>
      </c>
      <c r="B416" s="164" t="s">
        <v>638</v>
      </c>
      <c r="C416" s="183">
        <f>SUM(C417:C419)</f>
        <v>230</v>
      </c>
      <c r="D416" s="183">
        <f>SUM(D417:D419)</f>
        <v>225</v>
      </c>
      <c r="E416" s="183">
        <f t="shared" si="13"/>
        <v>-5</v>
      </c>
      <c r="F416" s="17">
        <f t="shared" si="12"/>
        <v>-2.2</v>
      </c>
    </row>
    <row r="417" ht="13.5" spans="1:6">
      <c r="A417" s="165">
        <v>2050701</v>
      </c>
      <c r="B417" s="165" t="s">
        <v>639</v>
      </c>
      <c r="C417" s="184">
        <v>230</v>
      </c>
      <c r="D417" s="184">
        <v>225</v>
      </c>
      <c r="E417" s="184">
        <f t="shared" si="13"/>
        <v>-5</v>
      </c>
      <c r="F417" s="17">
        <f t="shared" si="12"/>
        <v>-2.2</v>
      </c>
    </row>
    <row r="418" spans="1:6">
      <c r="A418" s="165">
        <v>2050702</v>
      </c>
      <c r="B418" s="165" t="s">
        <v>640</v>
      </c>
      <c r="C418" s="187"/>
      <c r="D418" s="184">
        <v>0</v>
      </c>
      <c r="E418" s="184">
        <f t="shared" si="13"/>
        <v>0</v>
      </c>
      <c r="F418" s="17" t="str">
        <f t="shared" si="12"/>
        <v/>
      </c>
    </row>
    <row r="419" spans="1:6">
      <c r="A419" s="165">
        <v>2050799</v>
      </c>
      <c r="B419" s="165" t="s">
        <v>641</v>
      </c>
      <c r="C419" s="187"/>
      <c r="D419" s="184">
        <v>0</v>
      </c>
      <c r="E419" s="184">
        <f t="shared" si="13"/>
        <v>0</v>
      </c>
      <c r="F419" s="17" t="str">
        <f t="shared" si="12"/>
        <v/>
      </c>
    </row>
    <row r="420" ht="13.5" spans="1:6">
      <c r="A420" s="165">
        <v>20508</v>
      </c>
      <c r="B420" s="164" t="s">
        <v>642</v>
      </c>
      <c r="C420" s="183">
        <f>SUM(C421:C425)</f>
        <v>158</v>
      </c>
      <c r="D420" s="183">
        <f>SUM(D421:D425)</f>
        <v>194</v>
      </c>
      <c r="E420" s="183">
        <f t="shared" si="13"/>
        <v>36</v>
      </c>
      <c r="F420" s="17">
        <f t="shared" si="12"/>
        <v>22.8</v>
      </c>
    </row>
    <row r="421" spans="1:6">
      <c r="A421" s="165">
        <v>2050801</v>
      </c>
      <c r="B421" s="165" t="s">
        <v>643</v>
      </c>
      <c r="C421" s="187"/>
      <c r="D421" s="184">
        <v>0</v>
      </c>
      <c r="E421" s="184">
        <f t="shared" si="13"/>
        <v>0</v>
      </c>
      <c r="F421" s="17" t="str">
        <f t="shared" si="12"/>
        <v/>
      </c>
    </row>
    <row r="422" ht="13.5" spans="1:6">
      <c r="A422" s="165">
        <v>2050802</v>
      </c>
      <c r="B422" s="165" t="s">
        <v>644</v>
      </c>
      <c r="C422" s="184">
        <v>158</v>
      </c>
      <c r="D422" s="184">
        <v>194</v>
      </c>
      <c r="E422" s="184">
        <f t="shared" si="13"/>
        <v>36</v>
      </c>
      <c r="F422" s="17">
        <f t="shared" si="12"/>
        <v>22.8</v>
      </c>
    </row>
    <row r="423" spans="1:6">
      <c r="A423" s="165">
        <v>2050803</v>
      </c>
      <c r="B423" s="165" t="s">
        <v>645</v>
      </c>
      <c r="C423" s="187"/>
      <c r="D423" s="184">
        <v>0</v>
      </c>
      <c r="E423" s="184">
        <f t="shared" si="13"/>
        <v>0</v>
      </c>
      <c r="F423" s="17" t="str">
        <f t="shared" si="12"/>
        <v/>
      </c>
    </row>
    <row r="424" spans="1:6">
      <c r="A424" s="165">
        <v>2050804</v>
      </c>
      <c r="B424" s="165" t="s">
        <v>646</v>
      </c>
      <c r="C424" s="187"/>
      <c r="D424" s="184">
        <v>0</v>
      </c>
      <c r="E424" s="184">
        <f t="shared" si="13"/>
        <v>0</v>
      </c>
      <c r="F424" s="17" t="str">
        <f t="shared" si="12"/>
        <v/>
      </c>
    </row>
    <row r="425" spans="1:6">
      <c r="A425" s="165">
        <v>2050899</v>
      </c>
      <c r="B425" s="165" t="s">
        <v>647</v>
      </c>
      <c r="C425" s="187"/>
      <c r="D425" s="184">
        <v>0</v>
      </c>
      <c r="E425" s="184">
        <f t="shared" si="13"/>
        <v>0</v>
      </c>
      <c r="F425" s="17" t="str">
        <f t="shared" si="12"/>
        <v/>
      </c>
    </row>
    <row r="426" ht="13.5" spans="1:6">
      <c r="A426" s="165">
        <v>20509</v>
      </c>
      <c r="B426" s="164" t="s">
        <v>648</v>
      </c>
      <c r="C426" s="183">
        <f>SUM(C427:C432)</f>
        <v>519</v>
      </c>
      <c r="D426" s="183">
        <f>SUM(D427:D432)</f>
        <v>1008</v>
      </c>
      <c r="E426" s="183">
        <f t="shared" si="13"/>
        <v>489</v>
      </c>
      <c r="F426" s="17">
        <f t="shared" si="12"/>
        <v>94.2</v>
      </c>
    </row>
    <row r="427" ht="13.5" spans="1:6">
      <c r="A427" s="165">
        <v>2050901</v>
      </c>
      <c r="B427" s="165" t="s">
        <v>649</v>
      </c>
      <c r="C427" s="184">
        <v>5</v>
      </c>
      <c r="D427" s="184">
        <v>165</v>
      </c>
      <c r="E427" s="184">
        <f t="shared" si="13"/>
        <v>160</v>
      </c>
      <c r="F427" s="17">
        <f t="shared" si="12"/>
        <v>3200</v>
      </c>
    </row>
    <row r="428" ht="13.5" spans="1:6">
      <c r="A428" s="165">
        <v>2050902</v>
      </c>
      <c r="B428" s="165" t="s">
        <v>650</v>
      </c>
      <c r="C428" s="184">
        <v>101</v>
      </c>
      <c r="D428" s="184">
        <v>235</v>
      </c>
      <c r="E428" s="184">
        <f t="shared" si="13"/>
        <v>134</v>
      </c>
      <c r="F428" s="17">
        <f t="shared" si="12"/>
        <v>132.7</v>
      </c>
    </row>
    <row r="429" spans="1:6">
      <c r="A429" s="165">
        <v>2050903</v>
      </c>
      <c r="B429" s="165" t="s">
        <v>651</v>
      </c>
      <c r="C429" s="187"/>
      <c r="D429" s="184">
        <v>0</v>
      </c>
      <c r="E429" s="184">
        <f t="shared" si="13"/>
        <v>0</v>
      </c>
      <c r="F429" s="17" t="str">
        <f t="shared" si="12"/>
        <v/>
      </c>
    </row>
    <row r="430" spans="1:6">
      <c r="A430" s="165">
        <v>2050904</v>
      </c>
      <c r="B430" s="165" t="s">
        <v>652</v>
      </c>
      <c r="C430" s="187"/>
      <c r="D430" s="184">
        <v>0</v>
      </c>
      <c r="E430" s="184">
        <f t="shared" si="13"/>
        <v>0</v>
      </c>
      <c r="F430" s="17" t="str">
        <f t="shared" si="12"/>
        <v/>
      </c>
    </row>
    <row r="431" spans="1:6">
      <c r="A431" s="165">
        <v>2050905</v>
      </c>
      <c r="B431" s="165" t="s">
        <v>653</v>
      </c>
      <c r="C431" s="187"/>
      <c r="D431" s="184">
        <v>0</v>
      </c>
      <c r="E431" s="184">
        <f t="shared" si="13"/>
        <v>0</v>
      </c>
      <c r="F431" s="17" t="str">
        <f t="shared" si="12"/>
        <v/>
      </c>
    </row>
    <row r="432" ht="13.5" spans="1:6">
      <c r="A432" s="165">
        <v>2050999</v>
      </c>
      <c r="B432" s="165" t="s">
        <v>654</v>
      </c>
      <c r="C432" s="184">
        <v>413</v>
      </c>
      <c r="D432" s="184">
        <v>608</v>
      </c>
      <c r="E432" s="184">
        <f t="shared" si="13"/>
        <v>195</v>
      </c>
      <c r="F432" s="17">
        <f t="shared" si="12"/>
        <v>47.2</v>
      </c>
    </row>
    <row r="433" spans="1:6">
      <c r="A433" s="165">
        <v>20599</v>
      </c>
      <c r="B433" s="164" t="s">
        <v>655</v>
      </c>
      <c r="C433" s="188"/>
      <c r="D433" s="183">
        <f>D434</f>
        <v>0</v>
      </c>
      <c r="E433" s="183">
        <f t="shared" si="13"/>
        <v>0</v>
      </c>
      <c r="F433" s="17" t="str">
        <f t="shared" si="12"/>
        <v/>
      </c>
    </row>
    <row r="434" spans="1:6">
      <c r="A434" s="165">
        <v>2059999</v>
      </c>
      <c r="B434" s="165" t="s">
        <v>656</v>
      </c>
      <c r="C434" s="187"/>
      <c r="D434" s="184">
        <v>0</v>
      </c>
      <c r="E434" s="184">
        <f t="shared" si="13"/>
        <v>0</v>
      </c>
      <c r="F434" s="17" t="str">
        <f t="shared" si="12"/>
        <v/>
      </c>
    </row>
    <row r="435" ht="13.5" spans="1:6">
      <c r="A435" s="165">
        <v>206</v>
      </c>
      <c r="B435" s="164" t="s">
        <v>657</v>
      </c>
      <c r="C435" s="183">
        <f>SUM(C436,C441,C450,C456,C461,C466,C471,C478,C482,C486)</f>
        <v>957</v>
      </c>
      <c r="D435" s="183">
        <f>SUM(D436,D441,D450,D456,D461,D466,D471,D478,D482,D486)</f>
        <v>882</v>
      </c>
      <c r="E435" s="183">
        <f t="shared" si="13"/>
        <v>-75</v>
      </c>
      <c r="F435" s="17">
        <f t="shared" si="12"/>
        <v>-7.8</v>
      </c>
    </row>
    <row r="436" ht="13.5" spans="1:6">
      <c r="A436" s="165">
        <v>20601</v>
      </c>
      <c r="B436" s="164" t="s">
        <v>658</v>
      </c>
      <c r="C436" s="183">
        <f>SUM(C437:C440)</f>
        <v>518</v>
      </c>
      <c r="D436" s="183">
        <f>SUM(D437:D440)</f>
        <v>431</v>
      </c>
      <c r="E436" s="183">
        <f t="shared" si="13"/>
        <v>-87</v>
      </c>
      <c r="F436" s="17">
        <f t="shared" si="12"/>
        <v>-16.8</v>
      </c>
    </row>
    <row r="437" ht="13.5" spans="1:6">
      <c r="A437" s="165">
        <v>2060101</v>
      </c>
      <c r="B437" s="165" t="s">
        <v>381</v>
      </c>
      <c r="C437" s="184">
        <v>431</v>
      </c>
      <c r="D437" s="184">
        <v>389</v>
      </c>
      <c r="E437" s="184">
        <f t="shared" si="13"/>
        <v>-42</v>
      </c>
      <c r="F437" s="17">
        <f t="shared" si="12"/>
        <v>-9.7</v>
      </c>
    </row>
    <row r="438" ht="13.5" spans="1:6">
      <c r="A438" s="165">
        <v>2060102</v>
      </c>
      <c r="B438" s="165" t="s">
        <v>382</v>
      </c>
      <c r="C438" s="184">
        <v>87</v>
      </c>
      <c r="D438" s="184">
        <v>41</v>
      </c>
      <c r="E438" s="184">
        <f t="shared" si="13"/>
        <v>-46</v>
      </c>
      <c r="F438" s="17">
        <f t="shared" si="12"/>
        <v>-52.9</v>
      </c>
    </row>
    <row r="439" spans="1:6">
      <c r="A439" s="165">
        <v>2060103</v>
      </c>
      <c r="B439" s="165" t="s">
        <v>383</v>
      </c>
      <c r="C439" s="187"/>
      <c r="D439" s="184">
        <v>0</v>
      </c>
      <c r="E439" s="184">
        <f t="shared" si="13"/>
        <v>0</v>
      </c>
      <c r="F439" s="17" t="str">
        <f t="shared" si="12"/>
        <v/>
      </c>
    </row>
    <row r="440" spans="1:6">
      <c r="A440" s="165">
        <v>2060199</v>
      </c>
      <c r="B440" s="165" t="s">
        <v>659</v>
      </c>
      <c r="C440" s="187"/>
      <c r="D440" s="184">
        <v>1</v>
      </c>
      <c r="E440" s="184">
        <f t="shared" si="13"/>
        <v>1</v>
      </c>
      <c r="F440" s="17" t="str">
        <f t="shared" si="12"/>
        <v/>
      </c>
    </row>
    <row r="441" spans="1:6">
      <c r="A441" s="165">
        <v>20602</v>
      </c>
      <c r="B441" s="164" t="s">
        <v>660</v>
      </c>
      <c r="C441" s="188"/>
      <c r="D441" s="183">
        <f>SUM(D442:D449)</f>
        <v>0</v>
      </c>
      <c r="E441" s="183">
        <f t="shared" si="13"/>
        <v>0</v>
      </c>
      <c r="F441" s="17" t="str">
        <f t="shared" si="12"/>
        <v/>
      </c>
    </row>
    <row r="442" spans="1:6">
      <c r="A442" s="165">
        <v>2060201</v>
      </c>
      <c r="B442" s="165" t="s">
        <v>661</v>
      </c>
      <c r="C442" s="187"/>
      <c r="D442" s="184">
        <v>0</v>
      </c>
      <c r="E442" s="184">
        <f t="shared" si="13"/>
        <v>0</v>
      </c>
      <c r="F442" s="17" t="str">
        <f t="shared" si="12"/>
        <v/>
      </c>
    </row>
    <row r="443" spans="1:6">
      <c r="A443" s="165">
        <v>2060203</v>
      </c>
      <c r="B443" s="165" t="s">
        <v>662</v>
      </c>
      <c r="C443" s="187"/>
      <c r="D443" s="184">
        <v>0</v>
      </c>
      <c r="E443" s="184">
        <f t="shared" si="13"/>
        <v>0</v>
      </c>
      <c r="F443" s="17" t="str">
        <f t="shared" si="12"/>
        <v/>
      </c>
    </row>
    <row r="444" spans="1:6">
      <c r="A444" s="165">
        <v>2060204</v>
      </c>
      <c r="B444" s="165" t="s">
        <v>663</v>
      </c>
      <c r="C444" s="187"/>
      <c r="D444" s="184">
        <v>0</v>
      </c>
      <c r="E444" s="184">
        <f t="shared" si="13"/>
        <v>0</v>
      </c>
      <c r="F444" s="17" t="str">
        <f t="shared" si="12"/>
        <v/>
      </c>
    </row>
    <row r="445" spans="1:6">
      <c r="A445" s="165">
        <v>2060205</v>
      </c>
      <c r="B445" s="165" t="s">
        <v>664</v>
      </c>
      <c r="C445" s="187"/>
      <c r="D445" s="184">
        <v>0</v>
      </c>
      <c r="E445" s="184">
        <f t="shared" si="13"/>
        <v>0</v>
      </c>
      <c r="F445" s="17" t="str">
        <f t="shared" si="12"/>
        <v/>
      </c>
    </row>
    <row r="446" spans="1:6">
      <c r="A446" s="165">
        <v>2060206</v>
      </c>
      <c r="B446" s="165" t="s">
        <v>665</v>
      </c>
      <c r="C446" s="187"/>
      <c r="D446" s="184">
        <v>0</v>
      </c>
      <c r="E446" s="184">
        <f t="shared" si="13"/>
        <v>0</v>
      </c>
      <c r="F446" s="17" t="str">
        <f t="shared" si="12"/>
        <v/>
      </c>
    </row>
    <row r="447" spans="1:6">
      <c r="A447" s="165">
        <v>2060207</v>
      </c>
      <c r="B447" s="165" t="s">
        <v>666</v>
      </c>
      <c r="C447" s="187"/>
      <c r="D447" s="184">
        <v>0</v>
      </c>
      <c r="E447" s="184">
        <f t="shared" si="13"/>
        <v>0</v>
      </c>
      <c r="F447" s="17" t="str">
        <f t="shared" si="12"/>
        <v/>
      </c>
    </row>
    <row r="448" spans="1:6">
      <c r="A448" s="165">
        <v>2060208</v>
      </c>
      <c r="B448" s="165" t="s">
        <v>667</v>
      </c>
      <c r="C448" s="187"/>
      <c r="D448" s="184">
        <v>0</v>
      </c>
      <c r="E448" s="184">
        <f t="shared" si="13"/>
        <v>0</v>
      </c>
      <c r="F448" s="17" t="str">
        <f t="shared" si="12"/>
        <v/>
      </c>
    </row>
    <row r="449" spans="1:6">
      <c r="A449" s="165">
        <v>2060299</v>
      </c>
      <c r="B449" s="165" t="s">
        <v>668</v>
      </c>
      <c r="C449" s="187"/>
      <c r="D449" s="184">
        <v>0</v>
      </c>
      <c r="E449" s="184">
        <f t="shared" si="13"/>
        <v>0</v>
      </c>
      <c r="F449" s="17" t="str">
        <f t="shared" si="12"/>
        <v/>
      </c>
    </row>
    <row r="450" spans="1:6">
      <c r="A450" s="165">
        <v>20603</v>
      </c>
      <c r="B450" s="164" t="s">
        <v>669</v>
      </c>
      <c r="C450" s="188"/>
      <c r="D450" s="183">
        <f>SUM(D451:D455)</f>
        <v>7</v>
      </c>
      <c r="E450" s="183">
        <f t="shared" si="13"/>
        <v>7</v>
      </c>
      <c r="F450" s="17" t="str">
        <f t="shared" si="12"/>
        <v/>
      </c>
    </row>
    <row r="451" spans="1:6">
      <c r="A451" s="165">
        <v>2060301</v>
      </c>
      <c r="B451" s="165" t="s">
        <v>661</v>
      </c>
      <c r="C451" s="187"/>
      <c r="D451" s="184">
        <v>0</v>
      </c>
      <c r="E451" s="184">
        <f t="shared" si="13"/>
        <v>0</v>
      </c>
      <c r="F451" s="17" t="str">
        <f t="shared" si="12"/>
        <v/>
      </c>
    </row>
    <row r="452" spans="1:6">
      <c r="A452" s="165">
        <v>2060302</v>
      </c>
      <c r="B452" s="165" t="s">
        <v>670</v>
      </c>
      <c r="C452" s="187"/>
      <c r="D452" s="184">
        <v>7</v>
      </c>
      <c r="E452" s="184">
        <f t="shared" si="13"/>
        <v>7</v>
      </c>
      <c r="F452" s="17" t="str">
        <f t="shared" ref="F452:F515" si="14">IF(C452&lt;&gt;0,ROUND(100*(D452/C452-1),1),"")</f>
        <v/>
      </c>
    </row>
    <row r="453" spans="1:6">
      <c r="A453" s="165">
        <v>2060303</v>
      </c>
      <c r="B453" s="165" t="s">
        <v>671</v>
      </c>
      <c r="C453" s="187"/>
      <c r="D453" s="184">
        <v>0</v>
      </c>
      <c r="E453" s="184">
        <f t="shared" ref="E453:E516" si="15">D453-C453</f>
        <v>0</v>
      </c>
      <c r="F453" s="17" t="str">
        <f t="shared" si="14"/>
        <v/>
      </c>
    </row>
    <row r="454" spans="1:6">
      <c r="A454" s="165">
        <v>2060304</v>
      </c>
      <c r="B454" s="165" t="s">
        <v>672</v>
      </c>
      <c r="C454" s="187"/>
      <c r="D454" s="184">
        <v>0</v>
      </c>
      <c r="E454" s="184">
        <f t="shared" si="15"/>
        <v>0</v>
      </c>
      <c r="F454" s="17" t="str">
        <f t="shared" si="14"/>
        <v/>
      </c>
    </row>
    <row r="455" spans="1:6">
      <c r="A455" s="165">
        <v>2060399</v>
      </c>
      <c r="B455" s="165" t="s">
        <v>673</v>
      </c>
      <c r="C455" s="187"/>
      <c r="D455" s="184">
        <v>0</v>
      </c>
      <c r="E455" s="184">
        <f t="shared" si="15"/>
        <v>0</v>
      </c>
      <c r="F455" s="17" t="str">
        <f t="shared" si="14"/>
        <v/>
      </c>
    </row>
    <row r="456" ht="13.5" spans="1:6">
      <c r="A456" s="165">
        <v>20604</v>
      </c>
      <c r="B456" s="164" t="s">
        <v>674</v>
      </c>
      <c r="C456" s="183">
        <f>SUM(C457:C460)</f>
        <v>3</v>
      </c>
      <c r="D456" s="183">
        <f>SUM(D457:D460)</f>
        <v>150</v>
      </c>
      <c r="E456" s="183">
        <f t="shared" si="15"/>
        <v>147</v>
      </c>
      <c r="F456" s="17">
        <f t="shared" si="14"/>
        <v>4900</v>
      </c>
    </row>
    <row r="457" spans="1:6">
      <c r="A457" s="165">
        <v>2060401</v>
      </c>
      <c r="B457" s="165" t="s">
        <v>661</v>
      </c>
      <c r="C457" s="187"/>
      <c r="D457" s="184">
        <v>0</v>
      </c>
      <c r="E457" s="184">
        <f t="shared" si="15"/>
        <v>0</v>
      </c>
      <c r="F457" s="17" t="str">
        <f t="shared" si="14"/>
        <v/>
      </c>
    </row>
    <row r="458" ht="13.5" spans="1:6">
      <c r="A458" s="165">
        <v>2060404</v>
      </c>
      <c r="B458" s="165" t="s">
        <v>675</v>
      </c>
      <c r="C458" s="184">
        <v>3</v>
      </c>
      <c r="D458" s="184">
        <v>0</v>
      </c>
      <c r="E458" s="184">
        <f t="shared" si="15"/>
        <v>-3</v>
      </c>
      <c r="F458" s="17">
        <f t="shared" si="14"/>
        <v>-100</v>
      </c>
    </row>
    <row r="459" spans="1:6">
      <c r="A459" s="165">
        <v>2060405</v>
      </c>
      <c r="B459" s="165" t="s">
        <v>676</v>
      </c>
      <c r="C459" s="187"/>
      <c r="D459" s="184">
        <v>0</v>
      </c>
      <c r="E459" s="184">
        <f t="shared" si="15"/>
        <v>0</v>
      </c>
      <c r="F459" s="17" t="str">
        <f t="shared" si="14"/>
        <v/>
      </c>
    </row>
    <row r="460" spans="1:6">
      <c r="A460" s="165">
        <v>2060499</v>
      </c>
      <c r="B460" s="165" t="s">
        <v>677</v>
      </c>
      <c r="C460" s="187"/>
      <c r="D460" s="184">
        <v>150</v>
      </c>
      <c r="E460" s="184">
        <f t="shared" si="15"/>
        <v>150</v>
      </c>
      <c r="F460" s="17" t="str">
        <f t="shared" si="14"/>
        <v/>
      </c>
    </row>
    <row r="461" ht="13.5" spans="1:6">
      <c r="A461" s="165">
        <v>20605</v>
      </c>
      <c r="B461" s="164" t="s">
        <v>678</v>
      </c>
      <c r="C461" s="183">
        <f>SUM(C462:C465)</f>
        <v>1</v>
      </c>
      <c r="D461" s="183">
        <f>SUM(D462:D465)</f>
        <v>245</v>
      </c>
      <c r="E461" s="183">
        <f t="shared" si="15"/>
        <v>244</v>
      </c>
      <c r="F461" s="17">
        <f t="shared" si="14"/>
        <v>24400</v>
      </c>
    </row>
    <row r="462" ht="13.5" spans="1:6">
      <c r="A462" s="165">
        <v>2060501</v>
      </c>
      <c r="B462" s="165" t="s">
        <v>661</v>
      </c>
      <c r="C462" s="184">
        <v>1</v>
      </c>
      <c r="D462" s="184">
        <v>0</v>
      </c>
      <c r="E462" s="184">
        <f t="shared" si="15"/>
        <v>-1</v>
      </c>
      <c r="F462" s="17">
        <f t="shared" si="14"/>
        <v>-100</v>
      </c>
    </row>
    <row r="463" spans="1:6">
      <c r="A463" s="165">
        <v>2060502</v>
      </c>
      <c r="B463" s="165" t="s">
        <v>679</v>
      </c>
      <c r="C463" s="187"/>
      <c r="D463" s="184">
        <v>0</v>
      </c>
      <c r="E463" s="184">
        <f t="shared" si="15"/>
        <v>0</v>
      </c>
      <c r="F463" s="17" t="str">
        <f t="shared" si="14"/>
        <v/>
      </c>
    </row>
    <row r="464" spans="1:6">
      <c r="A464" s="165">
        <v>2060503</v>
      </c>
      <c r="B464" s="165" t="s">
        <v>680</v>
      </c>
      <c r="C464" s="187"/>
      <c r="D464" s="184">
        <v>0</v>
      </c>
      <c r="E464" s="184">
        <f t="shared" si="15"/>
        <v>0</v>
      </c>
      <c r="F464" s="17" t="str">
        <f t="shared" si="14"/>
        <v/>
      </c>
    </row>
    <row r="465" spans="1:6">
      <c r="A465" s="165">
        <v>2060599</v>
      </c>
      <c r="B465" s="165" t="s">
        <v>681</v>
      </c>
      <c r="C465" s="187"/>
      <c r="D465" s="184">
        <v>245</v>
      </c>
      <c r="E465" s="184">
        <f t="shared" si="15"/>
        <v>245</v>
      </c>
      <c r="F465" s="17" t="str">
        <f t="shared" si="14"/>
        <v/>
      </c>
    </row>
    <row r="466" spans="1:6">
      <c r="A466" s="165">
        <v>20606</v>
      </c>
      <c r="B466" s="164" t="s">
        <v>682</v>
      </c>
      <c r="C466" s="188"/>
      <c r="D466" s="183">
        <f>SUM(D467:D470)</f>
        <v>0</v>
      </c>
      <c r="E466" s="183">
        <f t="shared" si="15"/>
        <v>0</v>
      </c>
      <c r="F466" s="17" t="str">
        <f t="shared" si="14"/>
        <v/>
      </c>
    </row>
    <row r="467" spans="1:6">
      <c r="A467" s="165">
        <v>2060601</v>
      </c>
      <c r="B467" s="165" t="s">
        <v>683</v>
      </c>
      <c r="C467" s="187"/>
      <c r="D467" s="184">
        <v>0</v>
      </c>
      <c r="E467" s="184">
        <f t="shared" si="15"/>
        <v>0</v>
      </c>
      <c r="F467" s="17" t="str">
        <f t="shared" si="14"/>
        <v/>
      </c>
    </row>
    <row r="468" spans="1:6">
      <c r="A468" s="165">
        <v>2060602</v>
      </c>
      <c r="B468" s="165" t="s">
        <v>684</v>
      </c>
      <c r="C468" s="187"/>
      <c r="D468" s="184">
        <v>0</v>
      </c>
      <c r="E468" s="184">
        <f t="shared" si="15"/>
        <v>0</v>
      </c>
      <c r="F468" s="17" t="str">
        <f t="shared" si="14"/>
        <v/>
      </c>
    </row>
    <row r="469" spans="1:6">
      <c r="A469" s="165">
        <v>2060603</v>
      </c>
      <c r="B469" s="165" t="s">
        <v>685</v>
      </c>
      <c r="C469" s="187"/>
      <c r="D469" s="184">
        <v>0</v>
      </c>
      <c r="E469" s="184">
        <f t="shared" si="15"/>
        <v>0</v>
      </c>
      <c r="F469" s="17" t="str">
        <f t="shared" si="14"/>
        <v/>
      </c>
    </row>
    <row r="470" spans="1:6">
      <c r="A470" s="165">
        <v>2060699</v>
      </c>
      <c r="B470" s="165" t="s">
        <v>686</v>
      </c>
      <c r="C470" s="187"/>
      <c r="D470" s="184">
        <v>0</v>
      </c>
      <c r="E470" s="184">
        <f t="shared" si="15"/>
        <v>0</v>
      </c>
      <c r="F470" s="17" t="str">
        <f t="shared" si="14"/>
        <v/>
      </c>
    </row>
    <row r="471" ht="13.5" spans="1:6">
      <c r="A471" s="165">
        <v>20607</v>
      </c>
      <c r="B471" s="164" t="s">
        <v>687</v>
      </c>
      <c r="C471" s="183">
        <f>SUM(C472:C477)</f>
        <v>24</v>
      </c>
      <c r="D471" s="183">
        <f>SUM(D472:D477)</f>
        <v>38</v>
      </c>
      <c r="E471" s="183">
        <f t="shared" si="15"/>
        <v>14</v>
      </c>
      <c r="F471" s="17">
        <f t="shared" si="14"/>
        <v>58.3</v>
      </c>
    </row>
    <row r="472" spans="1:6">
      <c r="A472" s="165">
        <v>2060701</v>
      </c>
      <c r="B472" s="165" t="s">
        <v>661</v>
      </c>
      <c r="C472" s="187"/>
      <c r="D472" s="184">
        <v>0</v>
      </c>
      <c r="E472" s="184">
        <f t="shared" si="15"/>
        <v>0</v>
      </c>
      <c r="F472" s="17" t="str">
        <f t="shared" si="14"/>
        <v/>
      </c>
    </row>
    <row r="473" ht="13.5" spans="1:6">
      <c r="A473" s="165">
        <v>2060702</v>
      </c>
      <c r="B473" s="165" t="s">
        <v>688</v>
      </c>
      <c r="C473" s="184">
        <v>12</v>
      </c>
      <c r="D473" s="184">
        <v>16</v>
      </c>
      <c r="E473" s="184">
        <f t="shared" si="15"/>
        <v>4</v>
      </c>
      <c r="F473" s="17">
        <f t="shared" si="14"/>
        <v>33.3</v>
      </c>
    </row>
    <row r="474" spans="1:6">
      <c r="A474" s="165">
        <v>2060703</v>
      </c>
      <c r="B474" s="165" t="s">
        <v>689</v>
      </c>
      <c r="C474" s="187"/>
      <c r="D474" s="184">
        <v>0</v>
      </c>
      <c r="E474" s="184">
        <f t="shared" si="15"/>
        <v>0</v>
      </c>
      <c r="F474" s="17" t="str">
        <f t="shared" si="14"/>
        <v/>
      </c>
    </row>
    <row r="475" spans="1:6">
      <c r="A475" s="165">
        <v>2060704</v>
      </c>
      <c r="B475" s="165" t="s">
        <v>690</v>
      </c>
      <c r="C475" s="187"/>
      <c r="D475" s="184">
        <v>0</v>
      </c>
      <c r="E475" s="184">
        <f t="shared" si="15"/>
        <v>0</v>
      </c>
      <c r="F475" s="17" t="str">
        <f t="shared" si="14"/>
        <v/>
      </c>
    </row>
    <row r="476" spans="1:6">
      <c r="A476" s="165">
        <v>2060705</v>
      </c>
      <c r="B476" s="165" t="s">
        <v>691</v>
      </c>
      <c r="C476" s="187"/>
      <c r="D476" s="184">
        <v>17</v>
      </c>
      <c r="E476" s="184">
        <f t="shared" si="15"/>
        <v>17</v>
      </c>
      <c r="F476" s="17" t="str">
        <f t="shared" si="14"/>
        <v/>
      </c>
    </row>
    <row r="477" ht="13.5" spans="1:6">
      <c r="A477" s="165">
        <v>2060799</v>
      </c>
      <c r="B477" s="165" t="s">
        <v>692</v>
      </c>
      <c r="C477" s="184">
        <v>12</v>
      </c>
      <c r="D477" s="184">
        <v>5</v>
      </c>
      <c r="E477" s="184">
        <f t="shared" si="15"/>
        <v>-7</v>
      </c>
      <c r="F477" s="17">
        <f t="shared" si="14"/>
        <v>-58.3</v>
      </c>
    </row>
    <row r="478" spans="1:6">
      <c r="A478" s="165">
        <v>20608</v>
      </c>
      <c r="B478" s="164" t="s">
        <v>693</v>
      </c>
      <c r="C478" s="188"/>
      <c r="D478" s="183">
        <f>SUM(D479:D481)</f>
        <v>0</v>
      </c>
      <c r="E478" s="183">
        <f t="shared" si="15"/>
        <v>0</v>
      </c>
      <c r="F478" s="17" t="str">
        <f t="shared" si="14"/>
        <v/>
      </c>
    </row>
    <row r="479" spans="1:6">
      <c r="A479" s="165">
        <v>2060801</v>
      </c>
      <c r="B479" s="165" t="s">
        <v>694</v>
      </c>
      <c r="C479" s="187"/>
      <c r="D479" s="184">
        <v>0</v>
      </c>
      <c r="E479" s="184">
        <f t="shared" si="15"/>
        <v>0</v>
      </c>
      <c r="F479" s="17" t="str">
        <f t="shared" si="14"/>
        <v/>
      </c>
    </row>
    <row r="480" spans="1:6">
      <c r="A480" s="165">
        <v>2060802</v>
      </c>
      <c r="B480" s="165" t="s">
        <v>695</v>
      </c>
      <c r="C480" s="187"/>
      <c r="D480" s="184">
        <v>0</v>
      </c>
      <c r="E480" s="184">
        <f t="shared" si="15"/>
        <v>0</v>
      </c>
      <c r="F480" s="17" t="str">
        <f t="shared" si="14"/>
        <v/>
      </c>
    </row>
    <row r="481" spans="1:6">
      <c r="A481" s="165">
        <v>2060899</v>
      </c>
      <c r="B481" s="165" t="s">
        <v>696</v>
      </c>
      <c r="C481" s="187"/>
      <c r="D481" s="184">
        <v>0</v>
      </c>
      <c r="E481" s="184">
        <f t="shared" si="15"/>
        <v>0</v>
      </c>
      <c r="F481" s="17" t="str">
        <f t="shared" si="14"/>
        <v/>
      </c>
    </row>
    <row r="482" spans="1:6">
      <c r="A482" s="165">
        <v>20609</v>
      </c>
      <c r="B482" s="164" t="s">
        <v>697</v>
      </c>
      <c r="C482" s="188"/>
      <c r="D482" s="183">
        <f>SUM(D483:D485)</f>
        <v>0</v>
      </c>
      <c r="E482" s="183">
        <f t="shared" si="15"/>
        <v>0</v>
      </c>
      <c r="F482" s="17" t="str">
        <f t="shared" si="14"/>
        <v/>
      </c>
    </row>
    <row r="483" spans="1:6">
      <c r="A483" s="165">
        <v>2060901</v>
      </c>
      <c r="B483" s="165" t="s">
        <v>698</v>
      </c>
      <c r="C483" s="187"/>
      <c r="D483" s="184">
        <v>0</v>
      </c>
      <c r="E483" s="184">
        <f t="shared" si="15"/>
        <v>0</v>
      </c>
      <c r="F483" s="17" t="str">
        <f t="shared" si="14"/>
        <v/>
      </c>
    </row>
    <row r="484" spans="1:6">
      <c r="A484" s="165">
        <v>2060902</v>
      </c>
      <c r="B484" s="165" t="s">
        <v>699</v>
      </c>
      <c r="C484" s="187"/>
      <c r="D484" s="184">
        <v>0</v>
      </c>
      <c r="E484" s="184">
        <f t="shared" si="15"/>
        <v>0</v>
      </c>
      <c r="F484" s="17" t="str">
        <f t="shared" si="14"/>
        <v/>
      </c>
    </row>
    <row r="485" spans="1:6">
      <c r="A485" s="165">
        <v>2060999</v>
      </c>
      <c r="B485" s="165" t="s">
        <v>700</v>
      </c>
      <c r="C485" s="187"/>
      <c r="D485" s="184">
        <v>0</v>
      </c>
      <c r="E485" s="184">
        <f t="shared" si="15"/>
        <v>0</v>
      </c>
      <c r="F485" s="17" t="str">
        <f t="shared" si="14"/>
        <v/>
      </c>
    </row>
    <row r="486" ht="13.5" spans="1:6">
      <c r="A486" s="165">
        <v>20699</v>
      </c>
      <c r="B486" s="164" t="s">
        <v>701</v>
      </c>
      <c r="C486" s="183">
        <f>SUM(C487:C490)</f>
        <v>411</v>
      </c>
      <c r="D486" s="183">
        <f>SUM(D487:D490)</f>
        <v>11</v>
      </c>
      <c r="E486" s="183">
        <f t="shared" si="15"/>
        <v>-400</v>
      </c>
      <c r="F486" s="17">
        <f t="shared" si="14"/>
        <v>-97.3</v>
      </c>
    </row>
    <row r="487" spans="1:6">
      <c r="A487" s="165">
        <v>2069901</v>
      </c>
      <c r="B487" s="165" t="s">
        <v>702</v>
      </c>
      <c r="C487" s="187"/>
      <c r="D487" s="184">
        <v>0</v>
      </c>
      <c r="E487" s="184">
        <f t="shared" si="15"/>
        <v>0</v>
      </c>
      <c r="F487" s="17" t="str">
        <f t="shared" si="14"/>
        <v/>
      </c>
    </row>
    <row r="488" spans="1:6">
      <c r="A488" s="165">
        <v>2069902</v>
      </c>
      <c r="B488" s="165" t="s">
        <v>703</v>
      </c>
      <c r="C488" s="187"/>
      <c r="D488" s="184">
        <v>0</v>
      </c>
      <c r="E488" s="184">
        <f t="shared" si="15"/>
        <v>0</v>
      </c>
      <c r="F488" s="17" t="str">
        <f t="shared" si="14"/>
        <v/>
      </c>
    </row>
    <row r="489" spans="1:6">
      <c r="A489" s="165">
        <v>2069903</v>
      </c>
      <c r="B489" s="165" t="s">
        <v>704</v>
      </c>
      <c r="C489" s="187"/>
      <c r="D489" s="184">
        <v>0</v>
      </c>
      <c r="E489" s="184">
        <f t="shared" si="15"/>
        <v>0</v>
      </c>
      <c r="F489" s="17" t="str">
        <f t="shared" si="14"/>
        <v/>
      </c>
    </row>
    <row r="490" ht="13.5" spans="1:6">
      <c r="A490" s="165">
        <v>2069999</v>
      </c>
      <c r="B490" s="165" t="s">
        <v>705</v>
      </c>
      <c r="C490" s="184">
        <v>411</v>
      </c>
      <c r="D490" s="184">
        <v>11</v>
      </c>
      <c r="E490" s="184">
        <f t="shared" si="15"/>
        <v>-400</v>
      </c>
      <c r="F490" s="17">
        <f t="shared" si="14"/>
        <v>-97.3</v>
      </c>
    </row>
    <row r="491" ht="13.5" spans="1:6">
      <c r="A491" s="165">
        <v>207</v>
      </c>
      <c r="B491" s="164" t="s">
        <v>706</v>
      </c>
      <c r="C491" s="183">
        <f>SUM(C492,C508,C516,C527,C536,C544)</f>
        <v>1603</v>
      </c>
      <c r="D491" s="183">
        <f>SUM(D492,D508,D516,D527,D536,D544)</f>
        <v>1834</v>
      </c>
      <c r="E491" s="183">
        <f t="shared" si="15"/>
        <v>231</v>
      </c>
      <c r="F491" s="17">
        <f t="shared" si="14"/>
        <v>14.4</v>
      </c>
    </row>
    <row r="492" ht="13.5" spans="1:6">
      <c r="A492" s="165">
        <v>20701</v>
      </c>
      <c r="B492" s="164" t="s">
        <v>707</v>
      </c>
      <c r="C492" s="183">
        <f>SUM(C493:C507)</f>
        <v>921</v>
      </c>
      <c r="D492" s="183">
        <f>SUM(D493:D507)</f>
        <v>726</v>
      </c>
      <c r="E492" s="183">
        <f t="shared" si="15"/>
        <v>-195</v>
      </c>
      <c r="F492" s="17">
        <f t="shared" si="14"/>
        <v>-21.2</v>
      </c>
    </row>
    <row r="493" ht="13.5" spans="1:6">
      <c r="A493" s="165">
        <v>2070101</v>
      </c>
      <c r="B493" s="165" t="s">
        <v>381</v>
      </c>
      <c r="C493" s="184">
        <v>168</v>
      </c>
      <c r="D493" s="184">
        <v>362</v>
      </c>
      <c r="E493" s="184">
        <f t="shared" si="15"/>
        <v>194</v>
      </c>
      <c r="F493" s="17">
        <f t="shared" si="14"/>
        <v>115.5</v>
      </c>
    </row>
    <row r="494" spans="1:6">
      <c r="A494" s="165">
        <v>2070102</v>
      </c>
      <c r="B494" s="165" t="s">
        <v>382</v>
      </c>
      <c r="C494" s="187"/>
      <c r="D494" s="184">
        <v>0</v>
      </c>
      <c r="E494" s="184">
        <f t="shared" si="15"/>
        <v>0</v>
      </c>
      <c r="F494" s="17" t="str">
        <f t="shared" si="14"/>
        <v/>
      </c>
    </row>
    <row r="495" ht="13.5" spans="1:6">
      <c r="A495" s="165">
        <v>2070103</v>
      </c>
      <c r="B495" s="165" t="s">
        <v>383</v>
      </c>
      <c r="C495" s="184">
        <v>1</v>
      </c>
      <c r="D495" s="184">
        <v>0</v>
      </c>
      <c r="E495" s="184">
        <f t="shared" si="15"/>
        <v>-1</v>
      </c>
      <c r="F495" s="17">
        <f t="shared" si="14"/>
        <v>-100</v>
      </c>
    </row>
    <row r="496" ht="13.5" spans="1:6">
      <c r="A496" s="165">
        <v>2070104</v>
      </c>
      <c r="B496" s="165" t="s">
        <v>708</v>
      </c>
      <c r="C496" s="184">
        <v>88</v>
      </c>
      <c r="D496" s="184">
        <v>80</v>
      </c>
      <c r="E496" s="184">
        <f t="shared" si="15"/>
        <v>-8</v>
      </c>
      <c r="F496" s="17">
        <f t="shared" si="14"/>
        <v>-9.1</v>
      </c>
    </row>
    <row r="497" spans="1:6">
      <c r="A497" s="165">
        <v>2070105</v>
      </c>
      <c r="B497" s="165" t="s">
        <v>709</v>
      </c>
      <c r="C497" s="187"/>
      <c r="D497" s="184">
        <v>0</v>
      </c>
      <c r="E497" s="184">
        <f t="shared" si="15"/>
        <v>0</v>
      </c>
      <c r="F497" s="17" t="str">
        <f t="shared" si="14"/>
        <v/>
      </c>
    </row>
    <row r="498" spans="1:6">
      <c r="A498" s="165">
        <v>2070106</v>
      </c>
      <c r="B498" s="165" t="s">
        <v>710</v>
      </c>
      <c r="C498" s="187"/>
      <c r="D498" s="184">
        <v>0</v>
      </c>
      <c r="E498" s="184">
        <f t="shared" si="15"/>
        <v>0</v>
      </c>
      <c r="F498" s="17" t="str">
        <f t="shared" si="14"/>
        <v/>
      </c>
    </row>
    <row r="499" spans="1:6">
      <c r="A499" s="165">
        <v>2070107</v>
      </c>
      <c r="B499" s="165" t="s">
        <v>711</v>
      </c>
      <c r="C499" s="187"/>
      <c r="D499" s="184">
        <v>0</v>
      </c>
      <c r="E499" s="184">
        <f t="shared" si="15"/>
        <v>0</v>
      </c>
      <c r="F499" s="17" t="str">
        <f t="shared" si="14"/>
        <v/>
      </c>
    </row>
    <row r="500" spans="1:6">
      <c r="A500" s="165">
        <v>2070108</v>
      </c>
      <c r="B500" s="165" t="s">
        <v>712</v>
      </c>
      <c r="C500" s="187"/>
      <c r="D500" s="184">
        <v>0</v>
      </c>
      <c r="E500" s="184">
        <f t="shared" si="15"/>
        <v>0</v>
      </c>
      <c r="F500" s="17" t="str">
        <f t="shared" si="14"/>
        <v/>
      </c>
    </row>
    <row r="501" ht="13.5" spans="1:6">
      <c r="A501" s="165">
        <v>2070109</v>
      </c>
      <c r="B501" s="165" t="s">
        <v>713</v>
      </c>
      <c r="C501" s="184">
        <v>383</v>
      </c>
      <c r="D501" s="184">
        <v>202</v>
      </c>
      <c r="E501" s="184">
        <f t="shared" si="15"/>
        <v>-181</v>
      </c>
      <c r="F501" s="17">
        <f t="shared" si="14"/>
        <v>-47.3</v>
      </c>
    </row>
    <row r="502" spans="1:6">
      <c r="A502" s="165">
        <v>2070110</v>
      </c>
      <c r="B502" s="165" t="s">
        <v>714</v>
      </c>
      <c r="C502" s="187"/>
      <c r="D502" s="184">
        <v>0</v>
      </c>
      <c r="E502" s="184">
        <f t="shared" si="15"/>
        <v>0</v>
      </c>
      <c r="F502" s="17" t="str">
        <f t="shared" si="14"/>
        <v/>
      </c>
    </row>
    <row r="503" spans="1:6">
      <c r="A503" s="165">
        <v>2070111</v>
      </c>
      <c r="B503" s="165" t="s">
        <v>715</v>
      </c>
      <c r="C503" s="187"/>
      <c r="D503" s="184">
        <v>0</v>
      </c>
      <c r="E503" s="184">
        <f t="shared" si="15"/>
        <v>0</v>
      </c>
      <c r="F503" s="17" t="str">
        <f t="shared" si="14"/>
        <v/>
      </c>
    </row>
    <row r="504" ht="13.5" spans="1:6">
      <c r="A504" s="165">
        <v>2070112</v>
      </c>
      <c r="B504" s="165" t="s">
        <v>716</v>
      </c>
      <c r="C504" s="184">
        <v>165</v>
      </c>
      <c r="D504" s="184">
        <v>0</v>
      </c>
      <c r="E504" s="184">
        <f t="shared" si="15"/>
        <v>-165</v>
      </c>
      <c r="F504" s="17">
        <f t="shared" si="14"/>
        <v>-100</v>
      </c>
    </row>
    <row r="505" spans="1:6">
      <c r="A505" s="165">
        <v>2070113</v>
      </c>
      <c r="B505" s="165" t="s">
        <v>717</v>
      </c>
      <c r="C505" s="187"/>
      <c r="D505" s="184">
        <v>0</v>
      </c>
      <c r="E505" s="184">
        <f t="shared" si="15"/>
        <v>0</v>
      </c>
      <c r="F505" s="17" t="str">
        <f t="shared" si="14"/>
        <v/>
      </c>
    </row>
    <row r="506" ht="13.5" spans="1:6">
      <c r="A506" s="165">
        <v>2070114</v>
      </c>
      <c r="B506" s="165" t="s">
        <v>718</v>
      </c>
      <c r="C506" s="184">
        <v>21</v>
      </c>
      <c r="D506" s="184">
        <v>0</v>
      </c>
      <c r="E506" s="184">
        <f t="shared" si="15"/>
        <v>-21</v>
      </c>
      <c r="F506" s="17">
        <f t="shared" si="14"/>
        <v>-100</v>
      </c>
    </row>
    <row r="507" ht="13.5" spans="1:6">
      <c r="A507" s="165">
        <v>2070199</v>
      </c>
      <c r="B507" s="165" t="s">
        <v>719</v>
      </c>
      <c r="C507" s="184">
        <v>95</v>
      </c>
      <c r="D507" s="184">
        <v>82</v>
      </c>
      <c r="E507" s="184">
        <f t="shared" si="15"/>
        <v>-13</v>
      </c>
      <c r="F507" s="17">
        <f t="shared" si="14"/>
        <v>-13.7</v>
      </c>
    </row>
    <row r="508" ht="13.5" spans="1:6">
      <c r="A508" s="165">
        <v>20702</v>
      </c>
      <c r="B508" s="164" t="s">
        <v>720</v>
      </c>
      <c r="C508" s="183">
        <f>SUM(C509:C515)</f>
        <v>14</v>
      </c>
      <c r="D508" s="183">
        <f>SUM(D509:D515)</f>
        <v>74</v>
      </c>
      <c r="E508" s="183">
        <f t="shared" si="15"/>
        <v>60</v>
      </c>
      <c r="F508" s="17">
        <f t="shared" si="14"/>
        <v>428.6</v>
      </c>
    </row>
    <row r="509" spans="1:6">
      <c r="A509" s="165">
        <v>2070201</v>
      </c>
      <c r="B509" s="165" t="s">
        <v>381</v>
      </c>
      <c r="C509" s="187"/>
      <c r="D509" s="184">
        <v>0</v>
      </c>
      <c r="E509" s="184">
        <f t="shared" si="15"/>
        <v>0</v>
      </c>
      <c r="F509" s="17" t="str">
        <f t="shared" si="14"/>
        <v/>
      </c>
    </row>
    <row r="510" spans="1:6">
      <c r="A510" s="165">
        <v>2070202</v>
      </c>
      <c r="B510" s="165" t="s">
        <v>382</v>
      </c>
      <c r="C510" s="187"/>
      <c r="D510" s="184">
        <v>0</v>
      </c>
      <c r="E510" s="184">
        <f t="shared" si="15"/>
        <v>0</v>
      </c>
      <c r="F510" s="17" t="str">
        <f t="shared" si="14"/>
        <v/>
      </c>
    </row>
    <row r="511" spans="1:6">
      <c r="A511" s="165">
        <v>2070203</v>
      </c>
      <c r="B511" s="165" t="s">
        <v>383</v>
      </c>
      <c r="C511" s="187"/>
      <c r="D511" s="184">
        <v>0</v>
      </c>
      <c r="E511" s="184">
        <f t="shared" si="15"/>
        <v>0</v>
      </c>
      <c r="F511" s="17" t="str">
        <f t="shared" si="14"/>
        <v/>
      </c>
    </row>
    <row r="512" ht="13.5" spans="1:6">
      <c r="A512" s="165">
        <v>2070204</v>
      </c>
      <c r="B512" s="165" t="s">
        <v>721</v>
      </c>
      <c r="C512" s="184">
        <v>5</v>
      </c>
      <c r="D512" s="184">
        <v>61</v>
      </c>
      <c r="E512" s="184">
        <f t="shared" si="15"/>
        <v>56</v>
      </c>
      <c r="F512" s="17">
        <f t="shared" si="14"/>
        <v>1120</v>
      </c>
    </row>
    <row r="513" spans="1:6">
      <c r="A513" s="165">
        <v>2070205</v>
      </c>
      <c r="B513" s="165" t="s">
        <v>722</v>
      </c>
      <c r="C513" s="187"/>
      <c r="D513" s="184">
        <v>13</v>
      </c>
      <c r="E513" s="184">
        <f t="shared" si="15"/>
        <v>13</v>
      </c>
      <c r="F513" s="17" t="str">
        <f t="shared" si="14"/>
        <v/>
      </c>
    </row>
    <row r="514" spans="1:6">
      <c r="A514" s="165">
        <v>2070206</v>
      </c>
      <c r="B514" s="165" t="s">
        <v>723</v>
      </c>
      <c r="C514" s="187"/>
      <c r="D514" s="184">
        <v>0</v>
      </c>
      <c r="E514" s="184">
        <f t="shared" si="15"/>
        <v>0</v>
      </c>
      <c r="F514" s="17" t="str">
        <f t="shared" si="14"/>
        <v/>
      </c>
    </row>
    <row r="515" ht="13.5" spans="1:6">
      <c r="A515" s="165">
        <v>2070299</v>
      </c>
      <c r="B515" s="165" t="s">
        <v>724</v>
      </c>
      <c r="C515" s="184">
        <v>9</v>
      </c>
      <c r="D515" s="184">
        <v>0</v>
      </c>
      <c r="E515" s="184">
        <f t="shared" si="15"/>
        <v>-9</v>
      </c>
      <c r="F515" s="17">
        <f t="shared" si="14"/>
        <v>-100</v>
      </c>
    </row>
    <row r="516" ht="13.5" spans="1:6">
      <c r="A516" s="165">
        <v>20703</v>
      </c>
      <c r="B516" s="164" t="s">
        <v>725</v>
      </c>
      <c r="C516" s="183">
        <f>SUM(C517:C526)</f>
        <v>45</v>
      </c>
      <c r="D516" s="183">
        <f>SUM(D517:D526)</f>
        <v>306</v>
      </c>
      <c r="E516" s="183">
        <f t="shared" si="15"/>
        <v>261</v>
      </c>
      <c r="F516" s="17">
        <f t="shared" ref="F516:F579" si="16">IF(C516&lt;&gt;0,ROUND(100*(D516/C516-1),1),"")</f>
        <v>580</v>
      </c>
    </row>
    <row r="517" spans="1:6">
      <c r="A517" s="165">
        <v>2070301</v>
      </c>
      <c r="B517" s="165" t="s">
        <v>381</v>
      </c>
      <c r="C517" s="187"/>
      <c r="D517" s="184">
        <v>0</v>
      </c>
      <c r="E517" s="184">
        <f t="shared" ref="E517:E580" si="17">D517-C517</f>
        <v>0</v>
      </c>
      <c r="F517" s="17" t="str">
        <f t="shared" si="16"/>
        <v/>
      </c>
    </row>
    <row r="518" spans="1:6">
      <c r="A518" s="165">
        <v>2070302</v>
      </c>
      <c r="B518" s="165" t="s">
        <v>382</v>
      </c>
      <c r="C518" s="187"/>
      <c r="D518" s="184">
        <v>0</v>
      </c>
      <c r="E518" s="184">
        <f t="shared" si="17"/>
        <v>0</v>
      </c>
      <c r="F518" s="17" t="str">
        <f t="shared" si="16"/>
        <v/>
      </c>
    </row>
    <row r="519" spans="1:6">
      <c r="A519" s="165">
        <v>2070303</v>
      </c>
      <c r="B519" s="165" t="s">
        <v>383</v>
      </c>
      <c r="C519" s="187"/>
      <c r="D519" s="184">
        <v>0</v>
      </c>
      <c r="E519" s="184">
        <f t="shared" si="17"/>
        <v>0</v>
      </c>
      <c r="F519" s="17" t="str">
        <f t="shared" si="16"/>
        <v/>
      </c>
    </row>
    <row r="520" spans="1:6">
      <c r="A520" s="165">
        <v>2070304</v>
      </c>
      <c r="B520" s="165" t="s">
        <v>726</v>
      </c>
      <c r="C520" s="187"/>
      <c r="D520" s="184">
        <v>0</v>
      </c>
      <c r="E520" s="184">
        <f t="shared" si="17"/>
        <v>0</v>
      </c>
      <c r="F520" s="17" t="str">
        <f t="shared" si="16"/>
        <v/>
      </c>
    </row>
    <row r="521" spans="1:6">
      <c r="A521" s="165">
        <v>2070305</v>
      </c>
      <c r="B521" s="165" t="s">
        <v>727</v>
      </c>
      <c r="C521" s="187"/>
      <c r="D521" s="184">
        <v>0</v>
      </c>
      <c r="E521" s="184">
        <f t="shared" si="17"/>
        <v>0</v>
      </c>
      <c r="F521" s="17" t="str">
        <f t="shared" si="16"/>
        <v/>
      </c>
    </row>
    <row r="522" spans="1:6">
      <c r="A522" s="165">
        <v>2070306</v>
      </c>
      <c r="B522" s="165" t="s">
        <v>728</v>
      </c>
      <c r="C522" s="187"/>
      <c r="D522" s="184">
        <v>0</v>
      </c>
      <c r="E522" s="184">
        <f t="shared" si="17"/>
        <v>0</v>
      </c>
      <c r="F522" s="17" t="str">
        <f t="shared" si="16"/>
        <v/>
      </c>
    </row>
    <row r="523" spans="1:6">
      <c r="A523" s="165">
        <v>2070307</v>
      </c>
      <c r="B523" s="165" t="s">
        <v>729</v>
      </c>
      <c r="C523" s="187"/>
      <c r="D523" s="184">
        <v>65</v>
      </c>
      <c r="E523" s="184">
        <f t="shared" si="17"/>
        <v>65</v>
      </c>
      <c r="F523" s="17" t="str">
        <f t="shared" si="16"/>
        <v/>
      </c>
    </row>
    <row r="524" ht="13.5" spans="1:6">
      <c r="A524" s="165">
        <v>2070308</v>
      </c>
      <c r="B524" s="165" t="s">
        <v>730</v>
      </c>
      <c r="C524" s="184">
        <v>45</v>
      </c>
      <c r="D524" s="184">
        <v>241</v>
      </c>
      <c r="E524" s="184">
        <f t="shared" si="17"/>
        <v>196</v>
      </c>
      <c r="F524" s="17">
        <f t="shared" si="16"/>
        <v>435.6</v>
      </c>
    </row>
    <row r="525" spans="1:6">
      <c r="A525" s="165">
        <v>2070309</v>
      </c>
      <c r="B525" s="165" t="s">
        <v>731</v>
      </c>
      <c r="C525" s="187"/>
      <c r="D525" s="184">
        <v>0</v>
      </c>
      <c r="E525" s="184">
        <f t="shared" si="17"/>
        <v>0</v>
      </c>
      <c r="F525" s="17" t="str">
        <f t="shared" si="16"/>
        <v/>
      </c>
    </row>
    <row r="526" spans="1:6">
      <c r="A526" s="165">
        <v>2070399</v>
      </c>
      <c r="B526" s="165" t="s">
        <v>732</v>
      </c>
      <c r="C526" s="187"/>
      <c r="D526" s="184">
        <v>0</v>
      </c>
      <c r="E526" s="184">
        <f t="shared" si="17"/>
        <v>0</v>
      </c>
      <c r="F526" s="17" t="str">
        <f t="shared" si="16"/>
        <v/>
      </c>
    </row>
    <row r="527" ht="13.5" spans="1:6">
      <c r="A527" s="165">
        <v>20706</v>
      </c>
      <c r="B527" s="148" t="s">
        <v>733</v>
      </c>
      <c r="C527" s="183">
        <f>SUM(C528:C535)</f>
        <v>71</v>
      </c>
      <c r="D527" s="183">
        <f>SUM(D528:D535)</f>
        <v>1</v>
      </c>
      <c r="E527" s="183">
        <f t="shared" si="17"/>
        <v>-70</v>
      </c>
      <c r="F527" s="17">
        <f t="shared" si="16"/>
        <v>-98.6</v>
      </c>
    </row>
    <row r="528" spans="1:6">
      <c r="A528" s="165">
        <v>2070601</v>
      </c>
      <c r="B528" s="149" t="s">
        <v>381</v>
      </c>
      <c r="C528" s="187"/>
      <c r="D528" s="184">
        <v>0</v>
      </c>
      <c r="E528" s="184">
        <f t="shared" si="17"/>
        <v>0</v>
      </c>
      <c r="F528" s="17" t="str">
        <f t="shared" si="16"/>
        <v/>
      </c>
    </row>
    <row r="529" spans="1:6">
      <c r="A529" s="165">
        <v>2070602</v>
      </c>
      <c r="B529" s="149" t="s">
        <v>382</v>
      </c>
      <c r="C529" s="187"/>
      <c r="D529" s="184">
        <v>0</v>
      </c>
      <c r="E529" s="184">
        <f t="shared" si="17"/>
        <v>0</v>
      </c>
      <c r="F529" s="17" t="str">
        <f t="shared" si="16"/>
        <v/>
      </c>
    </row>
    <row r="530" spans="1:6">
      <c r="A530" s="165">
        <v>2070603</v>
      </c>
      <c r="B530" s="149" t="s">
        <v>383</v>
      </c>
      <c r="C530" s="187"/>
      <c r="D530" s="184">
        <v>0</v>
      </c>
      <c r="E530" s="184">
        <f t="shared" si="17"/>
        <v>0</v>
      </c>
      <c r="F530" s="17" t="str">
        <f t="shared" si="16"/>
        <v/>
      </c>
    </row>
    <row r="531" spans="1:6">
      <c r="A531" s="165">
        <v>2070604</v>
      </c>
      <c r="B531" s="149" t="s">
        <v>734</v>
      </c>
      <c r="C531" s="187"/>
      <c r="D531" s="184">
        <v>0</v>
      </c>
      <c r="E531" s="184">
        <f t="shared" si="17"/>
        <v>0</v>
      </c>
      <c r="F531" s="17" t="str">
        <f t="shared" si="16"/>
        <v/>
      </c>
    </row>
    <row r="532" ht="13.5" spans="1:6">
      <c r="A532" s="165">
        <v>2070605</v>
      </c>
      <c r="B532" s="149" t="s">
        <v>735</v>
      </c>
      <c r="C532" s="184">
        <v>7</v>
      </c>
      <c r="D532" s="184">
        <v>0</v>
      </c>
      <c r="E532" s="184">
        <f t="shared" si="17"/>
        <v>-7</v>
      </c>
      <c r="F532" s="17">
        <f t="shared" si="16"/>
        <v>-100</v>
      </c>
    </row>
    <row r="533" spans="1:6">
      <c r="A533" s="165">
        <v>2070606</v>
      </c>
      <c r="B533" s="149" t="s">
        <v>736</v>
      </c>
      <c r="C533" s="187"/>
      <c r="D533" s="184">
        <v>0</v>
      </c>
      <c r="E533" s="184">
        <f t="shared" si="17"/>
        <v>0</v>
      </c>
      <c r="F533" s="17" t="str">
        <f t="shared" si="16"/>
        <v/>
      </c>
    </row>
    <row r="534" ht="13.5" spans="1:6">
      <c r="A534" s="165">
        <v>2070607</v>
      </c>
      <c r="B534" s="149" t="s">
        <v>737</v>
      </c>
      <c r="C534" s="184">
        <v>64</v>
      </c>
      <c r="D534" s="184">
        <v>1</v>
      </c>
      <c r="E534" s="184">
        <f t="shared" si="17"/>
        <v>-63</v>
      </c>
      <c r="F534" s="17">
        <f t="shared" si="16"/>
        <v>-98.4</v>
      </c>
    </row>
    <row r="535" spans="1:6">
      <c r="A535" s="165">
        <v>2070699</v>
      </c>
      <c r="B535" s="149" t="s">
        <v>738</v>
      </c>
      <c r="C535" s="187"/>
      <c r="D535" s="184">
        <v>0</v>
      </c>
      <c r="E535" s="184">
        <f t="shared" si="17"/>
        <v>0</v>
      </c>
      <c r="F535" s="17" t="str">
        <f t="shared" si="16"/>
        <v/>
      </c>
    </row>
    <row r="536" ht="13.5" spans="1:6">
      <c r="A536" s="165">
        <v>20708</v>
      </c>
      <c r="B536" s="148" t="s">
        <v>739</v>
      </c>
      <c r="C536" s="183">
        <f>SUM(C537:C543)</f>
        <v>486</v>
      </c>
      <c r="D536" s="183">
        <f>SUM(D537:D543)</f>
        <v>606</v>
      </c>
      <c r="E536" s="183">
        <f t="shared" si="17"/>
        <v>120</v>
      </c>
      <c r="F536" s="17">
        <f t="shared" si="16"/>
        <v>24.7</v>
      </c>
    </row>
    <row r="537" spans="1:6">
      <c r="A537" s="165">
        <v>2070801</v>
      </c>
      <c r="B537" s="149" t="s">
        <v>381</v>
      </c>
      <c r="C537" s="187"/>
      <c r="D537" s="184">
        <v>0</v>
      </c>
      <c r="E537" s="184">
        <f t="shared" si="17"/>
        <v>0</v>
      </c>
      <c r="F537" s="17" t="str">
        <f t="shared" si="16"/>
        <v/>
      </c>
    </row>
    <row r="538" spans="1:6">
      <c r="A538" s="165">
        <v>2070802</v>
      </c>
      <c r="B538" s="149" t="s">
        <v>382</v>
      </c>
      <c r="C538" s="187"/>
      <c r="D538" s="184">
        <v>0</v>
      </c>
      <c r="E538" s="184">
        <f t="shared" si="17"/>
        <v>0</v>
      </c>
      <c r="F538" s="17" t="str">
        <f t="shared" si="16"/>
        <v/>
      </c>
    </row>
    <row r="539" spans="1:6">
      <c r="A539" s="165">
        <v>2070803</v>
      </c>
      <c r="B539" s="149" t="s">
        <v>383</v>
      </c>
      <c r="C539" s="187"/>
      <c r="D539" s="184">
        <v>0</v>
      </c>
      <c r="E539" s="184">
        <f t="shared" si="17"/>
        <v>0</v>
      </c>
      <c r="F539" s="17" t="str">
        <f t="shared" si="16"/>
        <v/>
      </c>
    </row>
    <row r="540" spans="1:6">
      <c r="A540" s="165">
        <v>2070806</v>
      </c>
      <c r="B540" s="149" t="s">
        <v>740</v>
      </c>
      <c r="C540" s="187"/>
      <c r="D540" s="184">
        <v>0</v>
      </c>
      <c r="E540" s="184">
        <f t="shared" si="17"/>
        <v>0</v>
      </c>
      <c r="F540" s="17" t="str">
        <f t="shared" si="16"/>
        <v/>
      </c>
    </row>
    <row r="541" spans="1:6">
      <c r="A541" s="165">
        <v>2070807</v>
      </c>
      <c r="B541" s="149" t="s">
        <v>741</v>
      </c>
      <c r="C541" s="187"/>
      <c r="D541" s="184">
        <v>0</v>
      </c>
      <c r="E541" s="184">
        <f t="shared" si="17"/>
        <v>0</v>
      </c>
      <c r="F541" s="17" t="str">
        <f t="shared" si="16"/>
        <v/>
      </c>
    </row>
    <row r="542" ht="13.5" spans="1:6">
      <c r="A542" s="165">
        <v>2070808</v>
      </c>
      <c r="B542" s="149" t="s">
        <v>742</v>
      </c>
      <c r="C542" s="184">
        <v>316</v>
      </c>
      <c r="D542" s="184">
        <v>411</v>
      </c>
      <c r="E542" s="184">
        <f t="shared" si="17"/>
        <v>95</v>
      </c>
      <c r="F542" s="17">
        <f t="shared" si="16"/>
        <v>30.1</v>
      </c>
    </row>
    <row r="543" ht="13.5" spans="1:6">
      <c r="A543" s="165">
        <v>2070899</v>
      </c>
      <c r="B543" s="149" t="s">
        <v>743</v>
      </c>
      <c r="C543" s="184">
        <v>170</v>
      </c>
      <c r="D543" s="184">
        <v>195</v>
      </c>
      <c r="E543" s="184">
        <f t="shared" si="17"/>
        <v>25</v>
      </c>
      <c r="F543" s="17">
        <f t="shared" si="16"/>
        <v>14.7</v>
      </c>
    </row>
    <row r="544" ht="13.5" spans="1:6">
      <c r="A544" s="165">
        <v>20799</v>
      </c>
      <c r="B544" s="164" t="s">
        <v>744</v>
      </c>
      <c r="C544" s="183">
        <f>SUM(C545:C547)</f>
        <v>66</v>
      </c>
      <c r="D544" s="183">
        <f>SUM(D545:D547)</f>
        <v>121</v>
      </c>
      <c r="E544" s="183">
        <f t="shared" si="17"/>
        <v>55</v>
      </c>
      <c r="F544" s="17">
        <f t="shared" si="16"/>
        <v>83.3</v>
      </c>
    </row>
    <row r="545" spans="1:6">
      <c r="A545" s="165">
        <v>2079902</v>
      </c>
      <c r="B545" s="165" t="s">
        <v>745</v>
      </c>
      <c r="C545" s="187"/>
      <c r="D545" s="184">
        <v>0</v>
      </c>
      <c r="E545" s="184">
        <f t="shared" si="17"/>
        <v>0</v>
      </c>
      <c r="F545" s="17" t="str">
        <f t="shared" si="16"/>
        <v/>
      </c>
    </row>
    <row r="546" spans="1:6">
      <c r="A546" s="165">
        <v>2079903</v>
      </c>
      <c r="B546" s="165" t="s">
        <v>746</v>
      </c>
      <c r="C546" s="187"/>
      <c r="D546" s="184">
        <v>1</v>
      </c>
      <c r="E546" s="184">
        <f t="shared" si="17"/>
        <v>1</v>
      </c>
      <c r="F546" s="17" t="str">
        <f t="shared" si="16"/>
        <v/>
      </c>
    </row>
    <row r="547" ht="13.5" spans="1:6">
      <c r="A547" s="165">
        <v>2079999</v>
      </c>
      <c r="B547" s="165" t="s">
        <v>747</v>
      </c>
      <c r="C547" s="184">
        <v>66</v>
      </c>
      <c r="D547" s="184">
        <v>120</v>
      </c>
      <c r="E547" s="184">
        <f t="shared" si="17"/>
        <v>54</v>
      </c>
      <c r="F547" s="17">
        <f t="shared" si="16"/>
        <v>81.8</v>
      </c>
    </row>
    <row r="548" ht="13.5" spans="1:6">
      <c r="A548" s="165">
        <v>208</v>
      </c>
      <c r="B548" s="164" t="s">
        <v>748</v>
      </c>
      <c r="C548" s="183">
        <f>SUM(C549,C568,C576,C578,C587,C591,C601,C610,C617,C625,C634,C639,C642,C645,C648,C651,C654,C658,C662,C670,C673)</f>
        <v>50803</v>
      </c>
      <c r="D548" s="183">
        <f>SUM(D549,D568,D576,D578,D587,D591,D601,D610,D617,D625,D634,D639,D642,D645,D648,D651,D654,D658,D662,D670,D673)</f>
        <v>48343</v>
      </c>
      <c r="E548" s="183">
        <f t="shared" si="17"/>
        <v>-2460</v>
      </c>
      <c r="F548" s="17">
        <f t="shared" si="16"/>
        <v>-4.8</v>
      </c>
    </row>
    <row r="549" ht="13.5" spans="1:6">
      <c r="A549" s="165">
        <v>20801</v>
      </c>
      <c r="B549" s="164" t="s">
        <v>749</v>
      </c>
      <c r="C549" s="183">
        <f>SUM(C550:C567)</f>
        <v>1266</v>
      </c>
      <c r="D549" s="183">
        <f>SUM(D550:D567)</f>
        <v>1486</v>
      </c>
      <c r="E549" s="183">
        <f t="shared" si="17"/>
        <v>220</v>
      </c>
      <c r="F549" s="17">
        <f t="shared" si="16"/>
        <v>17.4</v>
      </c>
    </row>
    <row r="550" spans="1:6">
      <c r="A550" s="165">
        <v>2080101</v>
      </c>
      <c r="B550" s="165" t="s">
        <v>381</v>
      </c>
      <c r="C550" s="187"/>
      <c r="D550" s="184">
        <v>336</v>
      </c>
      <c r="E550" s="184">
        <f t="shared" si="17"/>
        <v>336</v>
      </c>
      <c r="F550" s="17" t="str">
        <f t="shared" si="16"/>
        <v/>
      </c>
    </row>
    <row r="551" spans="1:6">
      <c r="A551" s="165">
        <v>2080102</v>
      </c>
      <c r="B551" s="165" t="s">
        <v>382</v>
      </c>
      <c r="C551" s="187"/>
      <c r="D551" s="184">
        <v>58</v>
      </c>
      <c r="E551" s="184">
        <f t="shared" si="17"/>
        <v>58</v>
      </c>
      <c r="F551" s="17" t="str">
        <f t="shared" si="16"/>
        <v/>
      </c>
    </row>
    <row r="552" spans="1:6">
      <c r="A552" s="165">
        <v>2080103</v>
      </c>
      <c r="B552" s="165" t="s">
        <v>383</v>
      </c>
      <c r="C552" s="187"/>
      <c r="D552" s="184">
        <v>0</v>
      </c>
      <c r="E552" s="184">
        <f t="shared" si="17"/>
        <v>0</v>
      </c>
      <c r="F552" s="17" t="str">
        <f t="shared" si="16"/>
        <v/>
      </c>
    </row>
    <row r="553" spans="1:6">
      <c r="A553" s="165">
        <v>2080104</v>
      </c>
      <c r="B553" s="165" t="s">
        <v>750</v>
      </c>
      <c r="C553" s="187"/>
      <c r="D553" s="184">
        <v>0</v>
      </c>
      <c r="E553" s="184">
        <f t="shared" si="17"/>
        <v>0</v>
      </c>
      <c r="F553" s="17" t="str">
        <f t="shared" si="16"/>
        <v/>
      </c>
    </row>
    <row r="554" spans="1:6">
      <c r="A554" s="165">
        <v>2080105</v>
      </c>
      <c r="B554" s="165" t="s">
        <v>751</v>
      </c>
      <c r="C554" s="187"/>
      <c r="D554" s="184">
        <v>8</v>
      </c>
      <c r="E554" s="184">
        <f t="shared" si="17"/>
        <v>8</v>
      </c>
      <c r="F554" s="17" t="str">
        <f t="shared" si="16"/>
        <v/>
      </c>
    </row>
    <row r="555" ht="13.5" spans="1:6">
      <c r="A555" s="165">
        <v>2080106</v>
      </c>
      <c r="B555" s="165" t="s">
        <v>752</v>
      </c>
      <c r="C555" s="184">
        <v>99</v>
      </c>
      <c r="D555" s="184">
        <v>114</v>
      </c>
      <c r="E555" s="184">
        <f t="shared" si="17"/>
        <v>15</v>
      </c>
      <c r="F555" s="17">
        <f t="shared" si="16"/>
        <v>15.2</v>
      </c>
    </row>
    <row r="556" spans="1:6">
      <c r="A556" s="165">
        <v>2080107</v>
      </c>
      <c r="B556" s="165" t="s">
        <v>753</v>
      </c>
      <c r="C556" s="187"/>
      <c r="D556" s="184">
        <v>0</v>
      </c>
      <c r="E556" s="184">
        <f t="shared" si="17"/>
        <v>0</v>
      </c>
      <c r="F556" s="17" t="str">
        <f t="shared" si="16"/>
        <v/>
      </c>
    </row>
    <row r="557" spans="1:6">
      <c r="A557" s="165">
        <v>2080108</v>
      </c>
      <c r="B557" s="165" t="s">
        <v>422</v>
      </c>
      <c r="C557" s="187"/>
      <c r="D557" s="184">
        <v>0</v>
      </c>
      <c r="E557" s="184">
        <f t="shared" si="17"/>
        <v>0</v>
      </c>
      <c r="F557" s="17" t="str">
        <f t="shared" si="16"/>
        <v/>
      </c>
    </row>
    <row r="558" ht="13.5" spans="1:6">
      <c r="A558" s="165">
        <v>2080109</v>
      </c>
      <c r="B558" s="165" t="s">
        <v>754</v>
      </c>
      <c r="C558" s="184">
        <v>787</v>
      </c>
      <c r="D558" s="184">
        <v>779</v>
      </c>
      <c r="E558" s="184">
        <f t="shared" si="17"/>
        <v>-8</v>
      </c>
      <c r="F558" s="17">
        <f t="shared" si="16"/>
        <v>-1</v>
      </c>
    </row>
    <row r="559" spans="1:6">
      <c r="A559" s="165">
        <v>2080110</v>
      </c>
      <c r="B559" s="165" t="s">
        <v>755</v>
      </c>
      <c r="C559" s="187"/>
      <c r="D559" s="184">
        <v>0</v>
      </c>
      <c r="E559" s="184">
        <f t="shared" si="17"/>
        <v>0</v>
      </c>
      <c r="F559" s="17" t="str">
        <f t="shared" si="16"/>
        <v/>
      </c>
    </row>
    <row r="560" ht="13.5" spans="1:6">
      <c r="A560" s="165">
        <v>2080111</v>
      </c>
      <c r="B560" s="165" t="s">
        <v>756</v>
      </c>
      <c r="C560" s="184">
        <v>221</v>
      </c>
      <c r="D560" s="184">
        <v>139</v>
      </c>
      <c r="E560" s="184">
        <f t="shared" si="17"/>
        <v>-82</v>
      </c>
      <c r="F560" s="17">
        <f t="shared" si="16"/>
        <v>-37.1</v>
      </c>
    </row>
    <row r="561" spans="1:6">
      <c r="A561" s="165">
        <v>2080112</v>
      </c>
      <c r="B561" s="165" t="s">
        <v>757</v>
      </c>
      <c r="C561" s="187"/>
      <c r="D561" s="184">
        <v>1</v>
      </c>
      <c r="E561" s="184">
        <f t="shared" si="17"/>
        <v>1</v>
      </c>
      <c r="F561" s="17" t="str">
        <f t="shared" si="16"/>
        <v/>
      </c>
    </row>
    <row r="562" spans="1:6">
      <c r="A562" s="165">
        <v>2080113</v>
      </c>
      <c r="B562" s="165" t="s">
        <v>758</v>
      </c>
      <c r="C562" s="187"/>
      <c r="D562" s="184">
        <v>0</v>
      </c>
      <c r="E562" s="184">
        <f t="shared" si="17"/>
        <v>0</v>
      </c>
      <c r="F562" s="17" t="str">
        <f t="shared" si="16"/>
        <v/>
      </c>
    </row>
    <row r="563" spans="1:6">
      <c r="A563" s="165">
        <v>2080114</v>
      </c>
      <c r="B563" s="165" t="s">
        <v>759</v>
      </c>
      <c r="C563" s="187"/>
      <c r="D563" s="184">
        <v>0</v>
      </c>
      <c r="E563" s="184">
        <f t="shared" si="17"/>
        <v>0</v>
      </c>
      <c r="F563" s="17" t="str">
        <f t="shared" si="16"/>
        <v/>
      </c>
    </row>
    <row r="564" spans="1:6">
      <c r="A564" s="165">
        <v>2080115</v>
      </c>
      <c r="B564" s="165" t="s">
        <v>760</v>
      </c>
      <c r="C564" s="187"/>
      <c r="D564" s="184">
        <v>0</v>
      </c>
      <c r="E564" s="184">
        <f t="shared" si="17"/>
        <v>0</v>
      </c>
      <c r="F564" s="17" t="str">
        <f t="shared" si="16"/>
        <v/>
      </c>
    </row>
    <row r="565" spans="1:6">
      <c r="A565" s="165">
        <v>2080116</v>
      </c>
      <c r="B565" s="165" t="s">
        <v>761</v>
      </c>
      <c r="C565" s="187"/>
      <c r="D565" s="184">
        <v>0</v>
      </c>
      <c r="E565" s="184">
        <f t="shared" si="17"/>
        <v>0</v>
      </c>
      <c r="F565" s="17" t="str">
        <f t="shared" si="16"/>
        <v/>
      </c>
    </row>
    <row r="566" spans="1:6">
      <c r="A566" s="165">
        <v>2080150</v>
      </c>
      <c r="B566" s="165" t="s">
        <v>390</v>
      </c>
      <c r="C566" s="187"/>
      <c r="D566" s="184">
        <v>0</v>
      </c>
      <c r="E566" s="184">
        <f t="shared" si="17"/>
        <v>0</v>
      </c>
      <c r="F566" s="17" t="str">
        <f t="shared" si="16"/>
        <v/>
      </c>
    </row>
    <row r="567" ht="13.5" spans="1:6">
      <c r="A567" s="165">
        <v>2080199</v>
      </c>
      <c r="B567" s="165" t="s">
        <v>762</v>
      </c>
      <c r="C567" s="184">
        <v>159</v>
      </c>
      <c r="D567" s="184">
        <v>51</v>
      </c>
      <c r="E567" s="184">
        <f t="shared" si="17"/>
        <v>-108</v>
      </c>
      <c r="F567" s="17">
        <f t="shared" si="16"/>
        <v>-67.9</v>
      </c>
    </row>
    <row r="568" ht="13.5" spans="1:6">
      <c r="A568" s="165">
        <v>20802</v>
      </c>
      <c r="B568" s="164" t="s">
        <v>763</v>
      </c>
      <c r="C568" s="183">
        <f>SUM(C569:C575)</f>
        <v>1648</v>
      </c>
      <c r="D568" s="183">
        <f>SUM(D569:D575)</f>
        <v>933</v>
      </c>
      <c r="E568" s="183">
        <f t="shared" si="17"/>
        <v>-715</v>
      </c>
      <c r="F568" s="17">
        <f t="shared" si="16"/>
        <v>-43.4</v>
      </c>
    </row>
    <row r="569" ht="13.5" spans="1:6">
      <c r="A569" s="165">
        <v>2080201</v>
      </c>
      <c r="B569" s="165" t="s">
        <v>381</v>
      </c>
      <c r="C569" s="184">
        <v>160</v>
      </c>
      <c r="D569" s="184">
        <v>179</v>
      </c>
      <c r="E569" s="184">
        <f t="shared" si="17"/>
        <v>19</v>
      </c>
      <c r="F569" s="17">
        <f t="shared" si="16"/>
        <v>11.9</v>
      </c>
    </row>
    <row r="570" ht="13.5" spans="1:6">
      <c r="A570" s="165">
        <v>2080202</v>
      </c>
      <c r="B570" s="165" t="s">
        <v>382</v>
      </c>
      <c r="C570" s="184">
        <v>2</v>
      </c>
      <c r="D570" s="184">
        <v>2</v>
      </c>
      <c r="E570" s="184">
        <f t="shared" si="17"/>
        <v>0</v>
      </c>
      <c r="F570" s="17">
        <f t="shared" si="16"/>
        <v>0</v>
      </c>
    </row>
    <row r="571" spans="1:6">
      <c r="A571" s="165">
        <v>2080203</v>
      </c>
      <c r="B571" s="165" t="s">
        <v>383</v>
      </c>
      <c r="C571" s="187"/>
      <c r="D571" s="184">
        <v>0</v>
      </c>
      <c r="E571" s="184">
        <f t="shared" si="17"/>
        <v>0</v>
      </c>
      <c r="F571" s="17" t="str">
        <f t="shared" si="16"/>
        <v/>
      </c>
    </row>
    <row r="572" spans="1:6">
      <c r="A572" s="165">
        <v>2080206</v>
      </c>
      <c r="B572" s="165" t="s">
        <v>764</v>
      </c>
      <c r="C572" s="187"/>
      <c r="D572" s="184">
        <v>0</v>
      </c>
      <c r="E572" s="184">
        <f t="shared" si="17"/>
        <v>0</v>
      </c>
      <c r="F572" s="17" t="str">
        <f t="shared" si="16"/>
        <v/>
      </c>
    </row>
    <row r="573" ht="13.5" spans="1:6">
      <c r="A573" s="165">
        <v>2080207</v>
      </c>
      <c r="B573" s="165" t="s">
        <v>765</v>
      </c>
      <c r="C573" s="184">
        <v>6</v>
      </c>
      <c r="D573" s="184">
        <v>0</v>
      </c>
      <c r="E573" s="184">
        <f t="shared" si="17"/>
        <v>-6</v>
      </c>
      <c r="F573" s="17">
        <f t="shared" si="16"/>
        <v>-100</v>
      </c>
    </row>
    <row r="574" ht="13.5" spans="1:6">
      <c r="A574" s="165">
        <v>2080208</v>
      </c>
      <c r="B574" s="165" t="s">
        <v>766</v>
      </c>
      <c r="C574" s="184">
        <v>1015</v>
      </c>
      <c r="D574" s="184">
        <v>359</v>
      </c>
      <c r="E574" s="184">
        <f t="shared" si="17"/>
        <v>-656</v>
      </c>
      <c r="F574" s="17">
        <f t="shared" si="16"/>
        <v>-64.6</v>
      </c>
    </row>
    <row r="575" ht="13.5" spans="1:6">
      <c r="A575" s="165">
        <v>2080299</v>
      </c>
      <c r="B575" s="165" t="s">
        <v>767</v>
      </c>
      <c r="C575" s="184">
        <v>465</v>
      </c>
      <c r="D575" s="184">
        <v>393</v>
      </c>
      <c r="E575" s="184">
        <f t="shared" si="17"/>
        <v>-72</v>
      </c>
      <c r="F575" s="17">
        <f t="shared" si="16"/>
        <v>-15.5</v>
      </c>
    </row>
    <row r="576" spans="1:6">
      <c r="A576" s="165">
        <v>20804</v>
      </c>
      <c r="B576" s="164" t="s">
        <v>768</v>
      </c>
      <c r="C576" s="188"/>
      <c r="D576" s="183">
        <f>D577</f>
        <v>0</v>
      </c>
      <c r="E576" s="183">
        <f t="shared" si="17"/>
        <v>0</v>
      </c>
      <c r="F576" s="17" t="str">
        <f t="shared" si="16"/>
        <v/>
      </c>
    </row>
    <row r="577" spans="1:6">
      <c r="A577" s="165">
        <v>2080402</v>
      </c>
      <c r="B577" s="165" t="s">
        <v>769</v>
      </c>
      <c r="C577" s="187"/>
      <c r="D577" s="184">
        <v>0</v>
      </c>
      <c r="E577" s="184">
        <f t="shared" si="17"/>
        <v>0</v>
      </c>
      <c r="F577" s="17" t="str">
        <f t="shared" si="16"/>
        <v/>
      </c>
    </row>
    <row r="578" ht="13.5" spans="1:6">
      <c r="A578" s="165">
        <v>20805</v>
      </c>
      <c r="B578" s="164" t="s">
        <v>770</v>
      </c>
      <c r="C578" s="183">
        <f>SUM(C579:C586)</f>
        <v>28741</v>
      </c>
      <c r="D578" s="183">
        <f>SUM(D579:D586)</f>
        <v>25298</v>
      </c>
      <c r="E578" s="183">
        <f t="shared" si="17"/>
        <v>-3443</v>
      </c>
      <c r="F578" s="17">
        <f t="shared" si="16"/>
        <v>-12</v>
      </c>
    </row>
    <row r="579" ht="13.5" spans="1:6">
      <c r="A579" s="165">
        <v>2080501</v>
      </c>
      <c r="B579" s="165" t="s">
        <v>771</v>
      </c>
      <c r="C579" s="184">
        <v>1836</v>
      </c>
      <c r="D579" s="184">
        <v>1390</v>
      </c>
      <c r="E579" s="184">
        <f t="shared" si="17"/>
        <v>-446</v>
      </c>
      <c r="F579" s="17">
        <f t="shared" si="16"/>
        <v>-24.3</v>
      </c>
    </row>
    <row r="580" ht="13.5" spans="1:6">
      <c r="A580" s="165">
        <v>2080502</v>
      </c>
      <c r="B580" s="165" t="s">
        <v>772</v>
      </c>
      <c r="C580" s="184">
        <v>3698</v>
      </c>
      <c r="D580" s="184">
        <v>3085</v>
      </c>
      <c r="E580" s="184">
        <f t="shared" si="17"/>
        <v>-613</v>
      </c>
      <c r="F580" s="17">
        <f t="shared" ref="F580:F643" si="18">IF(C580&lt;&gt;0,ROUND(100*(D580/C580-1),1),"")</f>
        <v>-16.6</v>
      </c>
    </row>
    <row r="581" ht="13.5" spans="1:6">
      <c r="A581" s="165">
        <v>2080503</v>
      </c>
      <c r="B581" s="165" t="s">
        <v>773</v>
      </c>
      <c r="C581" s="184"/>
      <c r="D581" s="184">
        <v>0</v>
      </c>
      <c r="E581" s="184">
        <f t="shared" ref="E581:E644" si="19">D581-C581</f>
        <v>0</v>
      </c>
      <c r="F581" s="17" t="str">
        <f t="shared" si="18"/>
        <v/>
      </c>
    </row>
    <row r="582" ht="13.5" spans="1:6">
      <c r="A582" s="165">
        <v>2080505</v>
      </c>
      <c r="B582" s="165" t="s">
        <v>774</v>
      </c>
      <c r="C582" s="184">
        <v>8476</v>
      </c>
      <c r="D582" s="184">
        <v>5782</v>
      </c>
      <c r="E582" s="184">
        <f t="shared" si="19"/>
        <v>-2694</v>
      </c>
      <c r="F582" s="17">
        <f t="shared" si="18"/>
        <v>-31.8</v>
      </c>
    </row>
    <row r="583" ht="13.5" spans="1:6">
      <c r="A583" s="165">
        <v>2080506</v>
      </c>
      <c r="B583" s="165" t="s">
        <v>775</v>
      </c>
      <c r="C583" s="184">
        <v>5031</v>
      </c>
      <c r="D583" s="184">
        <v>3583</v>
      </c>
      <c r="E583" s="184">
        <f t="shared" si="19"/>
        <v>-1448</v>
      </c>
      <c r="F583" s="17">
        <f t="shared" si="18"/>
        <v>-28.8</v>
      </c>
    </row>
    <row r="584" ht="13.5" spans="1:6">
      <c r="A584" s="165">
        <v>2080507</v>
      </c>
      <c r="B584" s="165" t="s">
        <v>776</v>
      </c>
      <c r="C584" s="184">
        <v>9700</v>
      </c>
      <c r="D584" s="184">
        <v>11458</v>
      </c>
      <c r="E584" s="184">
        <f t="shared" si="19"/>
        <v>1758</v>
      </c>
      <c r="F584" s="17">
        <f t="shared" si="18"/>
        <v>18.1</v>
      </c>
    </row>
    <row r="585" ht="13.5" spans="1:6">
      <c r="A585" s="165">
        <v>2080508</v>
      </c>
      <c r="B585" s="165" t="s">
        <v>777</v>
      </c>
      <c r="C585" s="184"/>
      <c r="D585" s="184">
        <v>0</v>
      </c>
      <c r="E585" s="184">
        <f t="shared" si="19"/>
        <v>0</v>
      </c>
      <c r="F585" s="17" t="str">
        <f t="shared" si="18"/>
        <v/>
      </c>
    </row>
    <row r="586" spans="1:6">
      <c r="A586" s="165">
        <v>2080599</v>
      </c>
      <c r="B586" s="165" t="s">
        <v>778</v>
      </c>
      <c r="C586" s="187"/>
      <c r="D586" s="184">
        <v>0</v>
      </c>
      <c r="E586" s="184">
        <f t="shared" si="19"/>
        <v>0</v>
      </c>
      <c r="F586" s="17" t="str">
        <f t="shared" si="18"/>
        <v/>
      </c>
    </row>
    <row r="587" spans="1:6">
      <c r="A587" s="165">
        <v>20806</v>
      </c>
      <c r="B587" s="164" t="s">
        <v>779</v>
      </c>
      <c r="C587" s="188"/>
      <c r="D587" s="183">
        <f>SUM(D588:D590)</f>
        <v>0</v>
      </c>
      <c r="E587" s="183">
        <f t="shared" si="19"/>
        <v>0</v>
      </c>
      <c r="F587" s="17" t="str">
        <f t="shared" si="18"/>
        <v/>
      </c>
    </row>
    <row r="588" spans="1:6">
      <c r="A588" s="165">
        <v>2080601</v>
      </c>
      <c r="B588" s="165" t="s">
        <v>780</v>
      </c>
      <c r="C588" s="187"/>
      <c r="D588" s="184">
        <v>0</v>
      </c>
      <c r="E588" s="184">
        <f t="shared" si="19"/>
        <v>0</v>
      </c>
      <c r="F588" s="17" t="str">
        <f t="shared" si="18"/>
        <v/>
      </c>
    </row>
    <row r="589" spans="1:6">
      <c r="A589" s="165">
        <v>2080602</v>
      </c>
      <c r="B589" s="165" t="s">
        <v>781</v>
      </c>
      <c r="C589" s="187"/>
      <c r="D589" s="184">
        <v>0</v>
      </c>
      <c r="E589" s="184">
        <f t="shared" si="19"/>
        <v>0</v>
      </c>
      <c r="F589" s="17" t="str">
        <f t="shared" si="18"/>
        <v/>
      </c>
    </row>
    <row r="590" spans="1:6">
      <c r="A590" s="165">
        <v>2080699</v>
      </c>
      <c r="B590" s="165" t="s">
        <v>782</v>
      </c>
      <c r="C590" s="187"/>
      <c r="D590" s="184">
        <v>0</v>
      </c>
      <c r="E590" s="184">
        <f t="shared" si="19"/>
        <v>0</v>
      </c>
      <c r="F590" s="17" t="str">
        <f t="shared" si="18"/>
        <v/>
      </c>
    </row>
    <row r="591" ht="13.5" spans="1:6">
      <c r="A591" s="165">
        <v>20807</v>
      </c>
      <c r="B591" s="164" t="s">
        <v>783</v>
      </c>
      <c r="C591" s="183">
        <f>SUM(C592:C600)</f>
        <v>1599</v>
      </c>
      <c r="D591" s="183">
        <f>SUM(D592:D600)</f>
        <v>1534</v>
      </c>
      <c r="E591" s="183">
        <f t="shared" si="19"/>
        <v>-65</v>
      </c>
      <c r="F591" s="17">
        <f t="shared" si="18"/>
        <v>-4.1</v>
      </c>
    </row>
    <row r="592" spans="1:6">
      <c r="A592" s="165">
        <v>2080701</v>
      </c>
      <c r="B592" s="165" t="s">
        <v>784</v>
      </c>
      <c r="C592" s="187"/>
      <c r="D592" s="184">
        <v>0</v>
      </c>
      <c r="E592" s="184">
        <f t="shared" si="19"/>
        <v>0</v>
      </c>
      <c r="F592" s="17" t="str">
        <f t="shared" si="18"/>
        <v/>
      </c>
    </row>
    <row r="593" spans="1:6">
      <c r="A593" s="165">
        <v>2080702</v>
      </c>
      <c r="B593" s="165" t="s">
        <v>785</v>
      </c>
      <c r="C593" s="187"/>
      <c r="D593" s="184">
        <v>0</v>
      </c>
      <c r="E593" s="184">
        <f t="shared" si="19"/>
        <v>0</v>
      </c>
      <c r="F593" s="17" t="str">
        <f t="shared" si="18"/>
        <v/>
      </c>
    </row>
    <row r="594" spans="1:6">
      <c r="A594" s="165">
        <v>2080704</v>
      </c>
      <c r="B594" s="165" t="s">
        <v>786</v>
      </c>
      <c r="C594" s="187"/>
      <c r="D594" s="184">
        <v>0</v>
      </c>
      <c r="E594" s="184">
        <f t="shared" si="19"/>
        <v>0</v>
      </c>
      <c r="F594" s="17" t="str">
        <f t="shared" si="18"/>
        <v/>
      </c>
    </row>
    <row r="595" spans="1:6">
      <c r="A595" s="165">
        <v>2080705</v>
      </c>
      <c r="B595" s="165" t="s">
        <v>787</v>
      </c>
      <c r="C595" s="187"/>
      <c r="D595" s="184">
        <v>0</v>
      </c>
      <c r="E595" s="184">
        <f t="shared" si="19"/>
        <v>0</v>
      </c>
      <c r="F595" s="17" t="str">
        <f t="shared" si="18"/>
        <v/>
      </c>
    </row>
    <row r="596" spans="1:6">
      <c r="A596" s="165">
        <v>2080709</v>
      </c>
      <c r="B596" s="165" t="s">
        <v>788</v>
      </c>
      <c r="C596" s="187"/>
      <c r="D596" s="184">
        <v>0</v>
      </c>
      <c r="E596" s="184">
        <f t="shared" si="19"/>
        <v>0</v>
      </c>
      <c r="F596" s="17" t="str">
        <f t="shared" si="18"/>
        <v/>
      </c>
    </row>
    <row r="597" spans="1:6">
      <c r="A597" s="165">
        <v>2080711</v>
      </c>
      <c r="B597" s="165" t="s">
        <v>789</v>
      </c>
      <c r="C597" s="187"/>
      <c r="D597" s="184">
        <v>0</v>
      </c>
      <c r="E597" s="184">
        <f t="shared" si="19"/>
        <v>0</v>
      </c>
      <c r="F597" s="17" t="str">
        <f t="shared" si="18"/>
        <v/>
      </c>
    </row>
    <row r="598" spans="1:6">
      <c r="A598" s="165">
        <v>2080712</v>
      </c>
      <c r="B598" s="165" t="s">
        <v>790</v>
      </c>
      <c r="C598" s="187"/>
      <c r="D598" s="184">
        <v>0</v>
      </c>
      <c r="E598" s="184">
        <f t="shared" si="19"/>
        <v>0</v>
      </c>
      <c r="F598" s="17" t="str">
        <f t="shared" si="18"/>
        <v/>
      </c>
    </row>
    <row r="599" spans="1:6">
      <c r="A599" s="165">
        <v>2080713</v>
      </c>
      <c r="B599" s="165" t="s">
        <v>791</v>
      </c>
      <c r="C599" s="187"/>
      <c r="D599" s="184">
        <v>0</v>
      </c>
      <c r="E599" s="184">
        <f t="shared" si="19"/>
        <v>0</v>
      </c>
      <c r="F599" s="17" t="str">
        <f t="shared" si="18"/>
        <v/>
      </c>
    </row>
    <row r="600" ht="13.5" spans="1:6">
      <c r="A600" s="165">
        <v>2080799</v>
      </c>
      <c r="B600" s="165" t="s">
        <v>792</v>
      </c>
      <c r="C600" s="184">
        <v>1599</v>
      </c>
      <c r="D600" s="184">
        <v>1534</v>
      </c>
      <c r="E600" s="184">
        <f t="shared" si="19"/>
        <v>-65</v>
      </c>
      <c r="F600" s="17">
        <f t="shared" si="18"/>
        <v>-4.1</v>
      </c>
    </row>
    <row r="601" ht="13.5" spans="1:6">
      <c r="A601" s="165">
        <v>20808</v>
      </c>
      <c r="B601" s="164" t="s">
        <v>793</v>
      </c>
      <c r="C601" s="183">
        <f>SUM(C602:C609)</f>
        <v>1955</v>
      </c>
      <c r="D601" s="183">
        <f>SUM(D602:D609)</f>
        <v>2106</v>
      </c>
      <c r="E601" s="183">
        <f t="shared" si="19"/>
        <v>151</v>
      </c>
      <c r="F601" s="17">
        <f t="shared" si="18"/>
        <v>7.7</v>
      </c>
    </row>
    <row r="602" ht="13.5" spans="1:6">
      <c r="A602" s="165">
        <v>2080801</v>
      </c>
      <c r="B602" s="165" t="s">
        <v>794</v>
      </c>
      <c r="C602" s="184">
        <v>25</v>
      </c>
      <c r="D602" s="184">
        <v>54</v>
      </c>
      <c r="E602" s="184">
        <f t="shared" si="19"/>
        <v>29</v>
      </c>
      <c r="F602" s="17">
        <f t="shared" si="18"/>
        <v>116</v>
      </c>
    </row>
    <row r="603" ht="13.5" spans="1:6">
      <c r="A603" s="165">
        <v>2080802</v>
      </c>
      <c r="B603" s="165" t="s">
        <v>795</v>
      </c>
      <c r="C603" s="184">
        <v>180</v>
      </c>
      <c r="D603" s="184">
        <v>260</v>
      </c>
      <c r="E603" s="184">
        <f t="shared" si="19"/>
        <v>80</v>
      </c>
      <c r="F603" s="17">
        <f t="shared" si="18"/>
        <v>44.4</v>
      </c>
    </row>
    <row r="604" ht="13.5" spans="1:6">
      <c r="A604" s="165">
        <v>2080803</v>
      </c>
      <c r="B604" s="165" t="s">
        <v>796</v>
      </c>
      <c r="C604" s="184">
        <v>1204</v>
      </c>
      <c r="D604" s="184">
        <v>1129</v>
      </c>
      <c r="E604" s="184">
        <f t="shared" si="19"/>
        <v>-75</v>
      </c>
      <c r="F604" s="17">
        <f t="shared" si="18"/>
        <v>-6.2</v>
      </c>
    </row>
    <row r="605" ht="13.5" spans="1:6">
      <c r="A605" s="165">
        <v>2080805</v>
      </c>
      <c r="B605" s="165" t="s">
        <v>797</v>
      </c>
      <c r="C605" s="184">
        <v>100</v>
      </c>
      <c r="D605" s="184">
        <v>242</v>
      </c>
      <c r="E605" s="184">
        <f t="shared" si="19"/>
        <v>142</v>
      </c>
      <c r="F605" s="17">
        <f t="shared" si="18"/>
        <v>142</v>
      </c>
    </row>
    <row r="606" ht="13.5" spans="1:6">
      <c r="A606" s="165">
        <v>2080806</v>
      </c>
      <c r="B606" s="165" t="s">
        <v>798</v>
      </c>
      <c r="C606" s="184">
        <v>140</v>
      </c>
      <c r="D606" s="184">
        <v>234</v>
      </c>
      <c r="E606" s="184">
        <f t="shared" si="19"/>
        <v>94</v>
      </c>
      <c r="F606" s="17">
        <f t="shared" si="18"/>
        <v>67.1</v>
      </c>
    </row>
    <row r="607" ht="13.5" spans="1:6">
      <c r="A607" s="165">
        <v>2080807</v>
      </c>
      <c r="B607" s="165" t="s">
        <v>799</v>
      </c>
      <c r="C607" s="184">
        <v>124</v>
      </c>
      <c r="D607" s="184">
        <v>76</v>
      </c>
      <c r="E607" s="184">
        <f t="shared" si="19"/>
        <v>-48</v>
      </c>
      <c r="F607" s="17">
        <f t="shared" si="18"/>
        <v>-38.7</v>
      </c>
    </row>
    <row r="608" spans="1:6">
      <c r="A608" s="165">
        <v>2080808</v>
      </c>
      <c r="B608" s="165" t="s">
        <v>800</v>
      </c>
      <c r="C608" s="187"/>
      <c r="D608" s="184">
        <v>17</v>
      </c>
      <c r="E608" s="184">
        <f t="shared" si="19"/>
        <v>17</v>
      </c>
      <c r="F608" s="17" t="str">
        <f t="shared" si="18"/>
        <v/>
      </c>
    </row>
    <row r="609" ht="13.5" spans="1:6">
      <c r="A609" s="165">
        <v>2080899</v>
      </c>
      <c r="B609" s="165" t="s">
        <v>801</v>
      </c>
      <c r="C609" s="184">
        <v>182</v>
      </c>
      <c r="D609" s="184">
        <v>94</v>
      </c>
      <c r="E609" s="184">
        <f t="shared" si="19"/>
        <v>-88</v>
      </c>
      <c r="F609" s="17">
        <f t="shared" si="18"/>
        <v>-48.4</v>
      </c>
    </row>
    <row r="610" ht="13.5" spans="1:6">
      <c r="A610" s="165">
        <v>20809</v>
      </c>
      <c r="B610" s="164" t="s">
        <v>802</v>
      </c>
      <c r="C610" s="183">
        <f>SUM(C611:C616)</f>
        <v>270</v>
      </c>
      <c r="D610" s="183">
        <f>SUM(D611:D616)</f>
        <v>311</v>
      </c>
      <c r="E610" s="183">
        <f t="shared" si="19"/>
        <v>41</v>
      </c>
      <c r="F610" s="17">
        <f t="shared" si="18"/>
        <v>15.2</v>
      </c>
    </row>
    <row r="611" ht="13.5" spans="1:6">
      <c r="A611" s="165">
        <v>2080901</v>
      </c>
      <c r="B611" s="165" t="s">
        <v>803</v>
      </c>
      <c r="C611" s="184">
        <v>204</v>
      </c>
      <c r="D611" s="184">
        <v>155</v>
      </c>
      <c r="E611" s="184">
        <f t="shared" si="19"/>
        <v>-49</v>
      </c>
      <c r="F611" s="17">
        <f t="shared" si="18"/>
        <v>-24</v>
      </c>
    </row>
    <row r="612" ht="13.5" spans="1:6">
      <c r="A612" s="165">
        <v>2080902</v>
      </c>
      <c r="B612" s="165" t="s">
        <v>804</v>
      </c>
      <c r="C612" s="184">
        <v>21</v>
      </c>
      <c r="D612" s="184">
        <v>29</v>
      </c>
      <c r="E612" s="184">
        <f t="shared" si="19"/>
        <v>8</v>
      </c>
      <c r="F612" s="17">
        <f t="shared" si="18"/>
        <v>38.1</v>
      </c>
    </row>
    <row r="613" ht="13.5" spans="1:6">
      <c r="A613" s="165">
        <v>2080903</v>
      </c>
      <c r="B613" s="165" t="s">
        <v>805</v>
      </c>
      <c r="C613" s="184">
        <v>2</v>
      </c>
      <c r="D613" s="184">
        <v>5</v>
      </c>
      <c r="E613" s="184">
        <f t="shared" si="19"/>
        <v>3</v>
      </c>
      <c r="F613" s="17">
        <f t="shared" si="18"/>
        <v>150</v>
      </c>
    </row>
    <row r="614" spans="1:6">
      <c r="A614" s="165">
        <v>2080904</v>
      </c>
      <c r="B614" s="165" t="s">
        <v>806</v>
      </c>
      <c r="C614" s="187"/>
      <c r="D614" s="184">
        <v>7</v>
      </c>
      <c r="E614" s="184">
        <f t="shared" si="19"/>
        <v>7</v>
      </c>
      <c r="F614" s="17" t="str">
        <f t="shared" si="18"/>
        <v/>
      </c>
    </row>
    <row r="615" ht="13.5" spans="1:6">
      <c r="A615" s="165">
        <v>2080905</v>
      </c>
      <c r="B615" s="165" t="s">
        <v>807</v>
      </c>
      <c r="C615" s="184">
        <v>54</v>
      </c>
      <c r="D615" s="184">
        <v>51</v>
      </c>
      <c r="E615" s="184">
        <f t="shared" si="19"/>
        <v>-3</v>
      </c>
      <c r="F615" s="17">
        <f t="shared" si="18"/>
        <v>-5.6</v>
      </c>
    </row>
    <row r="616" ht="13.5" spans="1:6">
      <c r="A616" s="165">
        <v>2080999</v>
      </c>
      <c r="B616" s="165" t="s">
        <v>808</v>
      </c>
      <c r="C616" s="184">
        <v>-11</v>
      </c>
      <c r="D616" s="184">
        <v>64</v>
      </c>
      <c r="E616" s="184">
        <f t="shared" si="19"/>
        <v>75</v>
      </c>
      <c r="F616" s="17">
        <f t="shared" si="18"/>
        <v>-681.8</v>
      </c>
    </row>
    <row r="617" ht="13.5" spans="1:6">
      <c r="A617" s="165">
        <v>20810</v>
      </c>
      <c r="B617" s="164" t="s">
        <v>809</v>
      </c>
      <c r="C617" s="183">
        <f>SUM(C618:C624)</f>
        <v>156</v>
      </c>
      <c r="D617" s="183">
        <f>SUM(D618:D624)</f>
        <v>178</v>
      </c>
      <c r="E617" s="183">
        <f t="shared" si="19"/>
        <v>22</v>
      </c>
      <c r="F617" s="17">
        <f t="shared" si="18"/>
        <v>14.1</v>
      </c>
    </row>
    <row r="618" ht="13.5" spans="1:6">
      <c r="A618" s="165">
        <v>2081001</v>
      </c>
      <c r="B618" s="165" t="s">
        <v>810</v>
      </c>
      <c r="C618" s="184">
        <v>71</v>
      </c>
      <c r="D618" s="184">
        <v>133</v>
      </c>
      <c r="E618" s="184">
        <f t="shared" si="19"/>
        <v>62</v>
      </c>
      <c r="F618" s="17">
        <f t="shared" si="18"/>
        <v>87.3</v>
      </c>
    </row>
    <row r="619" spans="1:6">
      <c r="A619" s="165">
        <v>2081002</v>
      </c>
      <c r="B619" s="165" t="s">
        <v>811</v>
      </c>
      <c r="C619" s="187"/>
      <c r="D619" s="184">
        <v>0</v>
      </c>
      <c r="E619" s="184">
        <f t="shared" si="19"/>
        <v>0</v>
      </c>
      <c r="F619" s="17" t="str">
        <f t="shared" si="18"/>
        <v/>
      </c>
    </row>
    <row r="620" spans="1:6">
      <c r="A620" s="165">
        <v>2081003</v>
      </c>
      <c r="B620" s="165" t="s">
        <v>812</v>
      </c>
      <c r="C620" s="187"/>
      <c r="D620" s="184">
        <v>0</v>
      </c>
      <c r="E620" s="184">
        <f t="shared" si="19"/>
        <v>0</v>
      </c>
      <c r="F620" s="17" t="str">
        <f t="shared" si="18"/>
        <v/>
      </c>
    </row>
    <row r="621" spans="1:6">
      <c r="A621" s="165">
        <v>2081004</v>
      </c>
      <c r="B621" s="165" t="s">
        <v>813</v>
      </c>
      <c r="C621" s="187"/>
      <c r="D621" s="184">
        <v>0</v>
      </c>
      <c r="E621" s="184">
        <f t="shared" si="19"/>
        <v>0</v>
      </c>
      <c r="F621" s="17" t="str">
        <f t="shared" si="18"/>
        <v/>
      </c>
    </row>
    <row r="622" ht="13.5" spans="1:6">
      <c r="A622" s="165">
        <v>2081005</v>
      </c>
      <c r="B622" s="165" t="s">
        <v>814</v>
      </c>
      <c r="C622" s="184">
        <v>85</v>
      </c>
      <c r="D622" s="184">
        <v>45</v>
      </c>
      <c r="E622" s="184">
        <f t="shared" si="19"/>
        <v>-40</v>
      </c>
      <c r="F622" s="17">
        <f t="shared" si="18"/>
        <v>-47.1</v>
      </c>
    </row>
    <row r="623" spans="1:6">
      <c r="A623" s="165">
        <v>2081006</v>
      </c>
      <c r="B623" s="165" t="s">
        <v>815</v>
      </c>
      <c r="C623" s="187"/>
      <c r="D623" s="184">
        <v>0</v>
      </c>
      <c r="E623" s="184">
        <f t="shared" si="19"/>
        <v>0</v>
      </c>
      <c r="F623" s="17" t="str">
        <f t="shared" si="18"/>
        <v/>
      </c>
    </row>
    <row r="624" spans="1:6">
      <c r="A624" s="165">
        <v>2081099</v>
      </c>
      <c r="B624" s="165" t="s">
        <v>816</v>
      </c>
      <c r="C624" s="187"/>
      <c r="D624" s="184">
        <v>0</v>
      </c>
      <c r="E624" s="184">
        <f t="shared" si="19"/>
        <v>0</v>
      </c>
      <c r="F624" s="17" t="str">
        <f t="shared" si="18"/>
        <v/>
      </c>
    </row>
    <row r="625" ht="13.5" spans="1:6">
      <c r="A625" s="165">
        <v>20811</v>
      </c>
      <c r="B625" s="164" t="s">
        <v>817</v>
      </c>
      <c r="C625" s="183">
        <f>SUM(C626:C633)</f>
        <v>1175</v>
      </c>
      <c r="D625" s="183">
        <f>SUM(D626:D633)</f>
        <v>1469</v>
      </c>
      <c r="E625" s="183">
        <f t="shared" si="19"/>
        <v>294</v>
      </c>
      <c r="F625" s="17">
        <f t="shared" si="18"/>
        <v>25</v>
      </c>
    </row>
    <row r="626" ht="13.5" spans="1:6">
      <c r="A626" s="165">
        <v>2081101</v>
      </c>
      <c r="B626" s="165" t="s">
        <v>381</v>
      </c>
      <c r="C626" s="184">
        <v>86</v>
      </c>
      <c r="D626" s="184">
        <v>45</v>
      </c>
      <c r="E626" s="184">
        <f t="shared" si="19"/>
        <v>-41</v>
      </c>
      <c r="F626" s="17">
        <f t="shared" si="18"/>
        <v>-47.7</v>
      </c>
    </row>
    <row r="627" spans="1:6">
      <c r="A627" s="165">
        <v>2081102</v>
      </c>
      <c r="B627" s="165" t="s">
        <v>382</v>
      </c>
      <c r="C627" s="187"/>
      <c r="D627" s="184">
        <v>0</v>
      </c>
      <c r="E627" s="184">
        <f t="shared" si="19"/>
        <v>0</v>
      </c>
      <c r="F627" s="17" t="str">
        <f t="shared" si="18"/>
        <v/>
      </c>
    </row>
    <row r="628" spans="1:6">
      <c r="A628" s="165">
        <v>2081103</v>
      </c>
      <c r="B628" s="165" t="s">
        <v>383</v>
      </c>
      <c r="C628" s="187"/>
      <c r="D628" s="184">
        <v>0</v>
      </c>
      <c r="E628" s="184">
        <f t="shared" si="19"/>
        <v>0</v>
      </c>
      <c r="F628" s="17" t="str">
        <f t="shared" si="18"/>
        <v/>
      </c>
    </row>
    <row r="629" ht="13.5" spans="1:6">
      <c r="A629" s="165">
        <v>2081104</v>
      </c>
      <c r="B629" s="165" t="s">
        <v>818</v>
      </c>
      <c r="C629" s="184">
        <v>130</v>
      </c>
      <c r="D629" s="184">
        <v>193</v>
      </c>
      <c r="E629" s="184">
        <f t="shared" si="19"/>
        <v>63</v>
      </c>
      <c r="F629" s="17">
        <f t="shared" si="18"/>
        <v>48.5</v>
      </c>
    </row>
    <row r="630" ht="13.5" spans="1:6">
      <c r="A630" s="165">
        <v>2081105</v>
      </c>
      <c r="B630" s="165" t="s">
        <v>819</v>
      </c>
      <c r="C630" s="184">
        <v>114</v>
      </c>
      <c r="D630" s="184">
        <v>108</v>
      </c>
      <c r="E630" s="184">
        <f t="shared" si="19"/>
        <v>-6</v>
      </c>
      <c r="F630" s="17">
        <f t="shared" si="18"/>
        <v>-5.3</v>
      </c>
    </row>
    <row r="631" spans="1:6">
      <c r="A631" s="165">
        <v>2081106</v>
      </c>
      <c r="B631" s="165" t="s">
        <v>820</v>
      </c>
      <c r="C631" s="187"/>
      <c r="D631" s="184">
        <v>0</v>
      </c>
      <c r="E631" s="184">
        <f t="shared" si="19"/>
        <v>0</v>
      </c>
      <c r="F631" s="17" t="str">
        <f t="shared" si="18"/>
        <v/>
      </c>
    </row>
    <row r="632" ht="13.5" spans="1:6">
      <c r="A632" s="165">
        <v>2081107</v>
      </c>
      <c r="B632" s="165" t="s">
        <v>821</v>
      </c>
      <c r="C632" s="184">
        <v>724</v>
      </c>
      <c r="D632" s="184">
        <v>920</v>
      </c>
      <c r="E632" s="184">
        <f t="shared" si="19"/>
        <v>196</v>
      </c>
      <c r="F632" s="17">
        <f t="shared" si="18"/>
        <v>27.1</v>
      </c>
    </row>
    <row r="633" ht="13.5" spans="1:6">
      <c r="A633" s="165">
        <v>2081199</v>
      </c>
      <c r="B633" s="165" t="s">
        <v>822</v>
      </c>
      <c r="C633" s="184">
        <v>121</v>
      </c>
      <c r="D633" s="184">
        <v>203</v>
      </c>
      <c r="E633" s="184">
        <f t="shared" si="19"/>
        <v>82</v>
      </c>
      <c r="F633" s="17">
        <f t="shared" si="18"/>
        <v>67.8</v>
      </c>
    </row>
    <row r="634" spans="1:6">
      <c r="A634" s="165">
        <v>20816</v>
      </c>
      <c r="B634" s="164" t="s">
        <v>823</v>
      </c>
      <c r="C634" s="188"/>
      <c r="D634" s="183">
        <f>SUM(D635:D638)</f>
        <v>34</v>
      </c>
      <c r="E634" s="183">
        <f t="shared" si="19"/>
        <v>34</v>
      </c>
      <c r="F634" s="17" t="str">
        <f t="shared" si="18"/>
        <v/>
      </c>
    </row>
    <row r="635" spans="1:6">
      <c r="A635" s="165">
        <v>2081601</v>
      </c>
      <c r="B635" s="165" t="s">
        <v>381</v>
      </c>
      <c r="C635" s="187"/>
      <c r="D635" s="184">
        <v>34</v>
      </c>
      <c r="E635" s="184">
        <f t="shared" si="19"/>
        <v>34</v>
      </c>
      <c r="F635" s="17" t="str">
        <f t="shared" si="18"/>
        <v/>
      </c>
    </row>
    <row r="636" spans="1:6">
      <c r="A636" s="165">
        <v>2081602</v>
      </c>
      <c r="B636" s="165" t="s">
        <v>382</v>
      </c>
      <c r="C636" s="187"/>
      <c r="D636" s="184">
        <v>0</v>
      </c>
      <c r="E636" s="184">
        <f t="shared" si="19"/>
        <v>0</v>
      </c>
      <c r="F636" s="17" t="str">
        <f t="shared" si="18"/>
        <v/>
      </c>
    </row>
    <row r="637" spans="1:6">
      <c r="A637" s="165">
        <v>2081603</v>
      </c>
      <c r="B637" s="165" t="s">
        <v>383</v>
      </c>
      <c r="C637" s="187"/>
      <c r="D637" s="184">
        <v>0</v>
      </c>
      <c r="E637" s="184">
        <f t="shared" si="19"/>
        <v>0</v>
      </c>
      <c r="F637" s="17" t="str">
        <f t="shared" si="18"/>
        <v/>
      </c>
    </row>
    <row r="638" spans="1:6">
      <c r="A638" s="165">
        <v>2081699</v>
      </c>
      <c r="B638" s="165" t="s">
        <v>824</v>
      </c>
      <c r="C638" s="187"/>
      <c r="D638" s="184">
        <v>0</v>
      </c>
      <c r="E638" s="184">
        <f t="shared" si="19"/>
        <v>0</v>
      </c>
      <c r="F638" s="17" t="str">
        <f t="shared" si="18"/>
        <v/>
      </c>
    </row>
    <row r="639" ht="13.5" spans="1:6">
      <c r="A639" s="165">
        <v>20819</v>
      </c>
      <c r="B639" s="164" t="s">
        <v>825</v>
      </c>
      <c r="C639" s="183">
        <f>SUM(C640:C641)</f>
        <v>3620</v>
      </c>
      <c r="D639" s="183">
        <f>SUM(D640:D641)</f>
        <v>4445</v>
      </c>
      <c r="E639" s="183">
        <f t="shared" si="19"/>
        <v>825</v>
      </c>
      <c r="F639" s="17">
        <f t="shared" si="18"/>
        <v>22.8</v>
      </c>
    </row>
    <row r="640" ht="13.5" spans="1:6">
      <c r="A640" s="165">
        <v>2081901</v>
      </c>
      <c r="B640" s="165" t="s">
        <v>826</v>
      </c>
      <c r="C640" s="184">
        <v>962</v>
      </c>
      <c r="D640" s="184">
        <v>1255</v>
      </c>
      <c r="E640" s="184">
        <f t="shared" si="19"/>
        <v>293</v>
      </c>
      <c r="F640" s="17">
        <f t="shared" si="18"/>
        <v>30.5</v>
      </c>
    </row>
    <row r="641" ht="13.5" spans="1:6">
      <c r="A641" s="165">
        <v>2081902</v>
      </c>
      <c r="B641" s="165" t="s">
        <v>827</v>
      </c>
      <c r="C641" s="184">
        <v>2658</v>
      </c>
      <c r="D641" s="184">
        <v>3190</v>
      </c>
      <c r="E641" s="184">
        <f t="shared" si="19"/>
        <v>532</v>
      </c>
      <c r="F641" s="17">
        <f t="shared" si="18"/>
        <v>20</v>
      </c>
    </row>
    <row r="642" ht="13.5" spans="1:6">
      <c r="A642" s="165">
        <v>20820</v>
      </c>
      <c r="B642" s="164" t="s">
        <v>828</v>
      </c>
      <c r="C642" s="183">
        <f>SUM(C643:C644)</f>
        <v>151</v>
      </c>
      <c r="D642" s="183">
        <f>SUM(D643:D644)</f>
        <v>180</v>
      </c>
      <c r="E642" s="183">
        <f t="shared" si="19"/>
        <v>29</v>
      </c>
      <c r="F642" s="17">
        <f t="shared" si="18"/>
        <v>19.2</v>
      </c>
    </row>
    <row r="643" ht="13.5" spans="1:6">
      <c r="A643" s="165">
        <v>2082001</v>
      </c>
      <c r="B643" s="165" t="s">
        <v>829</v>
      </c>
      <c r="C643" s="184">
        <v>118</v>
      </c>
      <c r="D643" s="184">
        <v>120</v>
      </c>
      <c r="E643" s="184">
        <f t="shared" si="19"/>
        <v>2</v>
      </c>
      <c r="F643" s="17">
        <f t="shared" si="18"/>
        <v>1.7</v>
      </c>
    </row>
    <row r="644" ht="13.5" spans="1:6">
      <c r="A644" s="165">
        <v>2082002</v>
      </c>
      <c r="B644" s="165" t="s">
        <v>830</v>
      </c>
      <c r="C644" s="184">
        <v>33</v>
      </c>
      <c r="D644" s="184">
        <v>60</v>
      </c>
      <c r="E644" s="184">
        <f t="shared" si="19"/>
        <v>27</v>
      </c>
      <c r="F644" s="17">
        <f t="shared" ref="F644:F707" si="20">IF(C644&lt;&gt;0,ROUND(100*(D644/C644-1),1),"")</f>
        <v>81.8</v>
      </c>
    </row>
    <row r="645" ht="13.5" spans="1:6">
      <c r="A645" s="165">
        <v>20821</v>
      </c>
      <c r="B645" s="164" t="s">
        <v>831</v>
      </c>
      <c r="C645" s="183">
        <f>SUM(C646:C647)</f>
        <v>1034</v>
      </c>
      <c r="D645" s="183">
        <f>SUM(D646:D647)</f>
        <v>1302</v>
      </c>
      <c r="E645" s="183">
        <f t="shared" ref="E645:E708" si="21">D645-C645</f>
        <v>268</v>
      </c>
      <c r="F645" s="17">
        <f t="shared" si="20"/>
        <v>25.9</v>
      </c>
    </row>
    <row r="646" ht="13.5" spans="1:6">
      <c r="A646" s="165">
        <v>2082101</v>
      </c>
      <c r="B646" s="165" t="s">
        <v>832</v>
      </c>
      <c r="C646" s="184">
        <v>195</v>
      </c>
      <c r="D646" s="184">
        <v>304</v>
      </c>
      <c r="E646" s="184">
        <f t="shared" si="21"/>
        <v>109</v>
      </c>
      <c r="F646" s="17">
        <f t="shared" si="20"/>
        <v>55.9</v>
      </c>
    </row>
    <row r="647" ht="13.5" spans="1:6">
      <c r="A647" s="165">
        <v>2082102</v>
      </c>
      <c r="B647" s="165" t="s">
        <v>833</v>
      </c>
      <c r="C647" s="184">
        <v>839</v>
      </c>
      <c r="D647" s="184">
        <v>998</v>
      </c>
      <c r="E647" s="184">
        <f t="shared" si="21"/>
        <v>159</v>
      </c>
      <c r="F647" s="17">
        <f t="shared" si="20"/>
        <v>19</v>
      </c>
    </row>
    <row r="648" spans="1:6">
      <c r="A648" s="165">
        <v>20824</v>
      </c>
      <c r="B648" s="164" t="s">
        <v>834</v>
      </c>
      <c r="C648" s="188"/>
      <c r="D648" s="183">
        <f>SUM(D649:D650)</f>
        <v>0</v>
      </c>
      <c r="E648" s="183">
        <f t="shared" si="21"/>
        <v>0</v>
      </c>
      <c r="F648" s="17" t="str">
        <f t="shared" si="20"/>
        <v/>
      </c>
    </row>
    <row r="649" spans="1:6">
      <c r="A649" s="165">
        <v>2082401</v>
      </c>
      <c r="B649" s="165" t="s">
        <v>835</v>
      </c>
      <c r="C649" s="187"/>
      <c r="D649" s="184">
        <v>0</v>
      </c>
      <c r="E649" s="184">
        <f t="shared" si="21"/>
        <v>0</v>
      </c>
      <c r="F649" s="17" t="str">
        <f t="shared" si="20"/>
        <v/>
      </c>
    </row>
    <row r="650" spans="1:6">
      <c r="A650" s="165">
        <v>2082402</v>
      </c>
      <c r="B650" s="165" t="s">
        <v>836</v>
      </c>
      <c r="C650" s="187"/>
      <c r="D650" s="184">
        <v>0</v>
      </c>
      <c r="E650" s="184">
        <f t="shared" si="21"/>
        <v>0</v>
      </c>
      <c r="F650" s="17" t="str">
        <f t="shared" si="20"/>
        <v/>
      </c>
    </row>
    <row r="651" ht="13.5" spans="1:6">
      <c r="A651" s="165">
        <v>20825</v>
      </c>
      <c r="B651" s="164" t="s">
        <v>837</v>
      </c>
      <c r="C651" s="183">
        <f>SUM(C652:C653)</f>
        <v>1</v>
      </c>
      <c r="D651" s="183">
        <f>SUM(D652:D653)</f>
        <v>2</v>
      </c>
      <c r="E651" s="183">
        <f t="shared" si="21"/>
        <v>1</v>
      </c>
      <c r="F651" s="17">
        <f t="shared" si="20"/>
        <v>100</v>
      </c>
    </row>
    <row r="652" ht="13.5" spans="1:6">
      <c r="A652" s="165">
        <v>2082501</v>
      </c>
      <c r="B652" s="165" t="s">
        <v>838</v>
      </c>
      <c r="C652" s="184">
        <v>1</v>
      </c>
      <c r="D652" s="184">
        <v>2</v>
      </c>
      <c r="E652" s="184">
        <f t="shared" si="21"/>
        <v>1</v>
      </c>
      <c r="F652" s="17">
        <f t="shared" si="20"/>
        <v>100</v>
      </c>
    </row>
    <row r="653" spans="1:6">
      <c r="A653" s="165">
        <v>2082502</v>
      </c>
      <c r="B653" s="165" t="s">
        <v>839</v>
      </c>
      <c r="C653" s="187"/>
      <c r="D653" s="184">
        <v>0</v>
      </c>
      <c r="E653" s="184">
        <f t="shared" si="21"/>
        <v>0</v>
      </c>
      <c r="F653" s="17" t="str">
        <f t="shared" si="20"/>
        <v/>
      </c>
    </row>
    <row r="654" ht="13.5" spans="1:6">
      <c r="A654" s="165">
        <v>20826</v>
      </c>
      <c r="B654" s="164" t="s">
        <v>840</v>
      </c>
      <c r="C654" s="183">
        <f>SUM(C655:C657)</f>
        <v>7854</v>
      </c>
      <c r="D654" s="183">
        <f>SUM(D655:D657)</f>
        <v>7864</v>
      </c>
      <c r="E654" s="183">
        <f t="shared" si="21"/>
        <v>10</v>
      </c>
      <c r="F654" s="17">
        <f t="shared" si="20"/>
        <v>0.1</v>
      </c>
    </row>
    <row r="655" spans="1:6">
      <c r="A655" s="165">
        <v>2082601</v>
      </c>
      <c r="B655" s="165" t="s">
        <v>841</v>
      </c>
      <c r="C655" s="187"/>
      <c r="D655" s="184">
        <v>0</v>
      </c>
      <c r="E655" s="184">
        <f t="shared" si="21"/>
        <v>0</v>
      </c>
      <c r="F655" s="17" t="str">
        <f t="shared" si="20"/>
        <v/>
      </c>
    </row>
    <row r="656" ht="13.5" spans="1:6">
      <c r="A656" s="165">
        <v>2082602</v>
      </c>
      <c r="B656" s="165" t="s">
        <v>842</v>
      </c>
      <c r="C656" s="184">
        <v>7854</v>
      </c>
      <c r="D656" s="184">
        <v>7864</v>
      </c>
      <c r="E656" s="184">
        <f t="shared" si="21"/>
        <v>10</v>
      </c>
      <c r="F656" s="17">
        <f t="shared" si="20"/>
        <v>0.1</v>
      </c>
    </row>
    <row r="657" spans="1:6">
      <c r="A657" s="165">
        <v>2082699</v>
      </c>
      <c r="B657" s="165" t="s">
        <v>843</v>
      </c>
      <c r="C657" s="187"/>
      <c r="D657" s="184">
        <v>0</v>
      </c>
      <c r="E657" s="184">
        <f t="shared" si="21"/>
        <v>0</v>
      </c>
      <c r="F657" s="17" t="str">
        <f t="shared" si="20"/>
        <v/>
      </c>
    </row>
    <row r="658" spans="1:6">
      <c r="A658" s="165">
        <v>20827</v>
      </c>
      <c r="B658" s="164" t="s">
        <v>844</v>
      </c>
      <c r="C658" s="188"/>
      <c r="D658" s="183">
        <f>SUM(D659:D661)</f>
        <v>0</v>
      </c>
      <c r="E658" s="183">
        <f t="shared" si="21"/>
        <v>0</v>
      </c>
      <c r="F658" s="17" t="str">
        <f t="shared" si="20"/>
        <v/>
      </c>
    </row>
    <row r="659" spans="1:6">
      <c r="A659" s="165">
        <v>2082701</v>
      </c>
      <c r="B659" s="165" t="s">
        <v>845</v>
      </c>
      <c r="C659" s="187"/>
      <c r="D659" s="184">
        <v>0</v>
      </c>
      <c r="E659" s="184">
        <f t="shared" si="21"/>
        <v>0</v>
      </c>
      <c r="F659" s="17" t="str">
        <f t="shared" si="20"/>
        <v/>
      </c>
    </row>
    <row r="660" spans="1:6">
      <c r="A660" s="165">
        <v>2082702</v>
      </c>
      <c r="B660" s="165" t="s">
        <v>846</v>
      </c>
      <c r="C660" s="187"/>
      <c r="D660" s="184">
        <v>0</v>
      </c>
      <c r="E660" s="184">
        <f t="shared" si="21"/>
        <v>0</v>
      </c>
      <c r="F660" s="17" t="str">
        <f t="shared" si="20"/>
        <v/>
      </c>
    </row>
    <row r="661" spans="1:6">
      <c r="A661" s="165">
        <v>2082799</v>
      </c>
      <c r="B661" s="165" t="s">
        <v>847</v>
      </c>
      <c r="C661" s="187"/>
      <c r="D661" s="184">
        <v>0</v>
      </c>
      <c r="E661" s="184">
        <f t="shared" si="21"/>
        <v>0</v>
      </c>
      <c r="F661" s="17" t="str">
        <f t="shared" si="20"/>
        <v/>
      </c>
    </row>
    <row r="662" ht="13.5" spans="1:6">
      <c r="A662" s="165">
        <v>20828</v>
      </c>
      <c r="B662" s="164" t="s">
        <v>848</v>
      </c>
      <c r="C662" s="183">
        <f>SUM(C663:C669)</f>
        <v>432</v>
      </c>
      <c r="D662" s="183">
        <f>SUM(D663:D669)</f>
        <v>439</v>
      </c>
      <c r="E662" s="183">
        <f t="shared" si="21"/>
        <v>7</v>
      </c>
      <c r="F662" s="17">
        <f t="shared" si="20"/>
        <v>1.6</v>
      </c>
    </row>
    <row r="663" ht="13.5" spans="1:6">
      <c r="A663" s="165">
        <v>2082801</v>
      </c>
      <c r="B663" s="165" t="s">
        <v>381</v>
      </c>
      <c r="C663" s="184">
        <v>128</v>
      </c>
      <c r="D663" s="184">
        <v>160</v>
      </c>
      <c r="E663" s="184">
        <f t="shared" si="21"/>
        <v>32</v>
      </c>
      <c r="F663" s="17">
        <f t="shared" si="20"/>
        <v>25</v>
      </c>
    </row>
    <row r="664" spans="1:6">
      <c r="A664" s="165">
        <v>2082802</v>
      </c>
      <c r="B664" s="165" t="s">
        <v>382</v>
      </c>
      <c r="C664" s="187"/>
      <c r="D664" s="184">
        <v>0</v>
      </c>
      <c r="E664" s="184">
        <f t="shared" si="21"/>
        <v>0</v>
      </c>
      <c r="F664" s="17" t="str">
        <f t="shared" si="20"/>
        <v/>
      </c>
    </row>
    <row r="665" spans="1:6">
      <c r="A665" s="165">
        <v>2082803</v>
      </c>
      <c r="B665" s="165" t="s">
        <v>383</v>
      </c>
      <c r="C665" s="187"/>
      <c r="D665" s="184">
        <v>0</v>
      </c>
      <c r="E665" s="184">
        <f t="shared" si="21"/>
        <v>0</v>
      </c>
      <c r="F665" s="17" t="str">
        <f t="shared" si="20"/>
        <v/>
      </c>
    </row>
    <row r="666" ht="13.5" spans="1:6">
      <c r="A666" s="165">
        <v>2082804</v>
      </c>
      <c r="B666" s="165" t="s">
        <v>849</v>
      </c>
      <c r="C666" s="184">
        <v>92</v>
      </c>
      <c r="D666" s="184">
        <v>36</v>
      </c>
      <c r="E666" s="184">
        <f t="shared" si="21"/>
        <v>-56</v>
      </c>
      <c r="F666" s="17">
        <f t="shared" si="20"/>
        <v>-60.9</v>
      </c>
    </row>
    <row r="667" spans="1:6">
      <c r="A667" s="165">
        <v>2082805</v>
      </c>
      <c r="B667" s="165" t="s">
        <v>850</v>
      </c>
      <c r="C667" s="187"/>
      <c r="D667" s="184">
        <v>0</v>
      </c>
      <c r="E667" s="184">
        <f t="shared" si="21"/>
        <v>0</v>
      </c>
      <c r="F667" s="17" t="str">
        <f t="shared" si="20"/>
        <v/>
      </c>
    </row>
    <row r="668" ht="13.5" spans="1:6">
      <c r="A668" s="165">
        <v>2082850</v>
      </c>
      <c r="B668" s="165" t="s">
        <v>390</v>
      </c>
      <c r="C668" s="184">
        <v>212</v>
      </c>
      <c r="D668" s="184">
        <v>212</v>
      </c>
      <c r="E668" s="184">
        <f t="shared" si="21"/>
        <v>0</v>
      </c>
      <c r="F668" s="17">
        <f t="shared" si="20"/>
        <v>0</v>
      </c>
    </row>
    <row r="669" spans="1:6">
      <c r="A669" s="165">
        <v>2082899</v>
      </c>
      <c r="B669" s="165" t="s">
        <v>851</v>
      </c>
      <c r="C669" s="187"/>
      <c r="D669" s="184">
        <v>31</v>
      </c>
      <c r="E669" s="184">
        <f t="shared" si="21"/>
        <v>31</v>
      </c>
      <c r="F669" s="17" t="str">
        <f t="shared" si="20"/>
        <v/>
      </c>
    </row>
    <row r="670" ht="13.5" spans="1:6">
      <c r="A670" s="165">
        <v>20830</v>
      </c>
      <c r="B670" s="164" t="s">
        <v>852</v>
      </c>
      <c r="C670" s="183">
        <f>SUM(C671:C672)</f>
        <v>701</v>
      </c>
      <c r="D670" s="183">
        <f>SUM(D671:D672)</f>
        <v>490</v>
      </c>
      <c r="E670" s="183">
        <f t="shared" si="21"/>
        <v>-211</v>
      </c>
      <c r="F670" s="17">
        <f t="shared" si="20"/>
        <v>-30.1</v>
      </c>
    </row>
    <row r="671" ht="13.5" spans="1:6">
      <c r="A671" s="165">
        <v>2083001</v>
      </c>
      <c r="B671" s="165" t="s">
        <v>853</v>
      </c>
      <c r="C671" s="184">
        <v>74</v>
      </c>
      <c r="D671" s="184">
        <v>35</v>
      </c>
      <c r="E671" s="184">
        <f t="shared" si="21"/>
        <v>-39</v>
      </c>
      <c r="F671" s="17">
        <f t="shared" si="20"/>
        <v>-52.7</v>
      </c>
    </row>
    <row r="672" ht="13.5" spans="1:6">
      <c r="A672" s="165">
        <v>2083099</v>
      </c>
      <c r="B672" s="165" t="s">
        <v>854</v>
      </c>
      <c r="C672" s="184">
        <v>627</v>
      </c>
      <c r="D672" s="184">
        <v>455</v>
      </c>
      <c r="E672" s="184">
        <f t="shared" si="21"/>
        <v>-172</v>
      </c>
      <c r="F672" s="17">
        <f t="shared" si="20"/>
        <v>-27.4</v>
      </c>
    </row>
    <row r="673" ht="13.5" spans="1:6">
      <c r="A673" s="165">
        <v>20899</v>
      </c>
      <c r="B673" s="164" t="s">
        <v>855</v>
      </c>
      <c r="C673" s="183">
        <f>C674</f>
        <v>200</v>
      </c>
      <c r="D673" s="183">
        <f>D674</f>
        <v>272</v>
      </c>
      <c r="E673" s="183">
        <f t="shared" si="21"/>
        <v>72</v>
      </c>
      <c r="F673" s="17">
        <f t="shared" si="20"/>
        <v>36</v>
      </c>
    </row>
    <row r="674" ht="13.5" spans="1:6">
      <c r="A674" s="165">
        <v>2089999</v>
      </c>
      <c r="B674" s="165" t="s">
        <v>856</v>
      </c>
      <c r="C674" s="184">
        <v>200</v>
      </c>
      <c r="D674" s="184">
        <v>272</v>
      </c>
      <c r="E674" s="184">
        <f t="shared" si="21"/>
        <v>72</v>
      </c>
      <c r="F674" s="17">
        <f t="shared" si="20"/>
        <v>36</v>
      </c>
    </row>
    <row r="675" ht="13.5" spans="1:6">
      <c r="A675" s="165">
        <v>210</v>
      </c>
      <c r="B675" s="164" t="s">
        <v>857</v>
      </c>
      <c r="C675" s="183">
        <f>SUM(C676,C681,C696,C700,C712,C715,C719,C724,C728,C732,C735,C744,C746)</f>
        <v>23783</v>
      </c>
      <c r="D675" s="183">
        <f>SUM(D676,D681,D696,D700,D712,D715,D719,D724,D728,D732,D735,D744,D746)</f>
        <v>23632</v>
      </c>
      <c r="E675" s="183">
        <f t="shared" si="21"/>
        <v>-151</v>
      </c>
      <c r="F675" s="17">
        <f t="shared" si="20"/>
        <v>-0.6</v>
      </c>
    </row>
    <row r="676" ht="13.5" spans="1:6">
      <c r="A676" s="165">
        <v>21001</v>
      </c>
      <c r="B676" s="164" t="s">
        <v>858</v>
      </c>
      <c r="C676" s="183">
        <f>SUM(C677:C680)</f>
        <v>574</v>
      </c>
      <c r="D676" s="183">
        <f>SUM(D677:D680)</f>
        <v>520</v>
      </c>
      <c r="E676" s="183">
        <f t="shared" si="21"/>
        <v>-54</v>
      </c>
      <c r="F676" s="17">
        <f t="shared" si="20"/>
        <v>-9.4</v>
      </c>
    </row>
    <row r="677" ht="13.5" spans="1:6">
      <c r="A677" s="165">
        <v>2100101</v>
      </c>
      <c r="B677" s="165" t="s">
        <v>381</v>
      </c>
      <c r="C677" s="184">
        <v>261</v>
      </c>
      <c r="D677" s="184">
        <v>221</v>
      </c>
      <c r="E677" s="184">
        <f t="shared" si="21"/>
        <v>-40</v>
      </c>
      <c r="F677" s="17">
        <f t="shared" si="20"/>
        <v>-15.3</v>
      </c>
    </row>
    <row r="678" spans="1:6">
      <c r="A678" s="165">
        <v>2100102</v>
      </c>
      <c r="B678" s="165" t="s">
        <v>382</v>
      </c>
      <c r="C678" s="187"/>
      <c r="D678" s="184">
        <v>0</v>
      </c>
      <c r="E678" s="184">
        <f t="shared" si="21"/>
        <v>0</v>
      </c>
      <c r="F678" s="17" t="str">
        <f t="shared" si="20"/>
        <v/>
      </c>
    </row>
    <row r="679" ht="13.5" spans="1:6">
      <c r="A679" s="165">
        <v>2100103</v>
      </c>
      <c r="B679" s="165" t="s">
        <v>383</v>
      </c>
      <c r="C679" s="184">
        <v>55</v>
      </c>
      <c r="D679" s="184">
        <v>0</v>
      </c>
      <c r="E679" s="184">
        <f t="shared" si="21"/>
        <v>-55</v>
      </c>
      <c r="F679" s="17">
        <f t="shared" si="20"/>
        <v>-100</v>
      </c>
    </row>
    <row r="680" ht="13.5" spans="1:6">
      <c r="A680" s="165">
        <v>2100199</v>
      </c>
      <c r="B680" s="165" t="s">
        <v>859</v>
      </c>
      <c r="C680" s="184">
        <v>258</v>
      </c>
      <c r="D680" s="184">
        <v>299</v>
      </c>
      <c r="E680" s="184">
        <f t="shared" si="21"/>
        <v>41</v>
      </c>
      <c r="F680" s="17">
        <f t="shared" si="20"/>
        <v>15.9</v>
      </c>
    </row>
    <row r="681" ht="13.5" spans="1:6">
      <c r="A681" s="165">
        <v>21002</v>
      </c>
      <c r="B681" s="164" t="s">
        <v>860</v>
      </c>
      <c r="C681" s="183">
        <f>SUM(C682:C695)</f>
        <v>1755</v>
      </c>
      <c r="D681" s="183">
        <f>SUM(D682:D695)</f>
        <v>2827</v>
      </c>
      <c r="E681" s="183">
        <f t="shared" si="21"/>
        <v>1072</v>
      </c>
      <c r="F681" s="17">
        <f t="shared" si="20"/>
        <v>61.1</v>
      </c>
    </row>
    <row r="682" ht="13.5" spans="1:6">
      <c r="A682" s="165">
        <v>2100201</v>
      </c>
      <c r="B682" s="165" t="s">
        <v>861</v>
      </c>
      <c r="C682" s="184">
        <v>936</v>
      </c>
      <c r="D682" s="184">
        <v>1778</v>
      </c>
      <c r="E682" s="184">
        <f t="shared" si="21"/>
        <v>842</v>
      </c>
      <c r="F682" s="17">
        <f t="shared" si="20"/>
        <v>90</v>
      </c>
    </row>
    <row r="683" ht="13.5" spans="1:6">
      <c r="A683" s="165">
        <v>2100202</v>
      </c>
      <c r="B683" s="165" t="s">
        <v>862</v>
      </c>
      <c r="C683" s="184">
        <v>703</v>
      </c>
      <c r="D683" s="184">
        <v>451</v>
      </c>
      <c r="E683" s="184">
        <f t="shared" si="21"/>
        <v>-252</v>
      </c>
      <c r="F683" s="17">
        <f t="shared" si="20"/>
        <v>-35.8</v>
      </c>
    </row>
    <row r="684" spans="1:6">
      <c r="A684" s="165">
        <v>2100203</v>
      </c>
      <c r="B684" s="165" t="s">
        <v>863</v>
      </c>
      <c r="C684" s="187"/>
      <c r="D684" s="184">
        <v>0</v>
      </c>
      <c r="E684" s="184">
        <f t="shared" si="21"/>
        <v>0</v>
      </c>
      <c r="F684" s="17" t="str">
        <f t="shared" si="20"/>
        <v/>
      </c>
    </row>
    <row r="685" spans="1:6">
      <c r="A685" s="165">
        <v>2100204</v>
      </c>
      <c r="B685" s="165" t="s">
        <v>864</v>
      </c>
      <c r="C685" s="187"/>
      <c r="D685" s="184">
        <v>0</v>
      </c>
      <c r="E685" s="184">
        <f t="shared" si="21"/>
        <v>0</v>
      </c>
      <c r="F685" s="17" t="str">
        <f t="shared" si="20"/>
        <v/>
      </c>
    </row>
    <row r="686" spans="1:6">
      <c r="A686" s="165">
        <v>2100205</v>
      </c>
      <c r="B686" s="165" t="s">
        <v>865</v>
      </c>
      <c r="C686" s="187"/>
      <c r="D686" s="184">
        <v>0</v>
      </c>
      <c r="E686" s="184">
        <f t="shared" si="21"/>
        <v>0</v>
      </c>
      <c r="F686" s="17" t="str">
        <f t="shared" si="20"/>
        <v/>
      </c>
    </row>
    <row r="687" ht="13.5" spans="1:6">
      <c r="A687" s="165">
        <v>2100206</v>
      </c>
      <c r="B687" s="165" t="s">
        <v>866</v>
      </c>
      <c r="C687" s="184">
        <v>116</v>
      </c>
      <c r="D687" s="184">
        <v>598</v>
      </c>
      <c r="E687" s="184">
        <f t="shared" si="21"/>
        <v>482</v>
      </c>
      <c r="F687" s="17">
        <f t="shared" si="20"/>
        <v>415.5</v>
      </c>
    </row>
    <row r="688" spans="1:6">
      <c r="A688" s="165">
        <v>2100207</v>
      </c>
      <c r="B688" s="165" t="s">
        <v>867</v>
      </c>
      <c r="C688" s="187"/>
      <c r="D688" s="184">
        <v>0</v>
      </c>
      <c r="E688" s="184">
        <f t="shared" si="21"/>
        <v>0</v>
      </c>
      <c r="F688" s="17" t="str">
        <f t="shared" si="20"/>
        <v/>
      </c>
    </row>
    <row r="689" spans="1:6">
      <c r="A689" s="165">
        <v>2100208</v>
      </c>
      <c r="B689" s="165" t="s">
        <v>868</v>
      </c>
      <c r="C689" s="187"/>
      <c r="D689" s="184">
        <v>0</v>
      </c>
      <c r="E689" s="184">
        <f t="shared" si="21"/>
        <v>0</v>
      </c>
      <c r="F689" s="17" t="str">
        <f t="shared" si="20"/>
        <v/>
      </c>
    </row>
    <row r="690" spans="1:6">
      <c r="A690" s="165">
        <v>2100209</v>
      </c>
      <c r="B690" s="165" t="s">
        <v>869</v>
      </c>
      <c r="C690" s="187"/>
      <c r="D690" s="184">
        <v>0</v>
      </c>
      <c r="E690" s="184">
        <f t="shared" si="21"/>
        <v>0</v>
      </c>
      <c r="F690" s="17" t="str">
        <f t="shared" si="20"/>
        <v/>
      </c>
    </row>
    <row r="691" spans="1:6">
      <c r="A691" s="165">
        <v>2100210</v>
      </c>
      <c r="B691" s="165" t="s">
        <v>870</v>
      </c>
      <c r="C691" s="187"/>
      <c r="D691" s="184">
        <v>0</v>
      </c>
      <c r="E691" s="184">
        <f t="shared" si="21"/>
        <v>0</v>
      </c>
      <c r="F691" s="17" t="str">
        <f t="shared" si="20"/>
        <v/>
      </c>
    </row>
    <row r="692" spans="1:6">
      <c r="A692" s="165">
        <v>2100211</v>
      </c>
      <c r="B692" s="165" t="s">
        <v>871</v>
      </c>
      <c r="C692" s="187"/>
      <c r="D692" s="184">
        <v>0</v>
      </c>
      <c r="E692" s="184">
        <f t="shared" si="21"/>
        <v>0</v>
      </c>
      <c r="F692" s="17" t="str">
        <f t="shared" si="20"/>
        <v/>
      </c>
    </row>
    <row r="693" spans="1:6">
      <c r="A693" s="165">
        <v>2100212</v>
      </c>
      <c r="B693" s="165" t="s">
        <v>872</v>
      </c>
      <c r="C693" s="187"/>
      <c r="D693" s="184">
        <v>0</v>
      </c>
      <c r="E693" s="184">
        <f t="shared" si="21"/>
        <v>0</v>
      </c>
      <c r="F693" s="17" t="str">
        <f t="shared" si="20"/>
        <v/>
      </c>
    </row>
    <row r="694" spans="1:6">
      <c r="A694" s="165">
        <v>2100213</v>
      </c>
      <c r="B694" s="165" t="s">
        <v>873</v>
      </c>
      <c r="C694" s="187"/>
      <c r="D694" s="184">
        <v>0</v>
      </c>
      <c r="E694" s="184">
        <f t="shared" si="21"/>
        <v>0</v>
      </c>
      <c r="F694" s="17" t="str">
        <f t="shared" si="20"/>
        <v/>
      </c>
    </row>
    <row r="695" spans="1:6">
      <c r="A695" s="165">
        <v>2100299</v>
      </c>
      <c r="B695" s="165" t="s">
        <v>874</v>
      </c>
      <c r="C695" s="187"/>
      <c r="D695" s="184">
        <v>0</v>
      </c>
      <c r="E695" s="184">
        <f t="shared" si="21"/>
        <v>0</v>
      </c>
      <c r="F695" s="17" t="str">
        <f t="shared" si="20"/>
        <v/>
      </c>
    </row>
    <row r="696" ht="13.5" spans="1:6">
      <c r="A696" s="165">
        <v>21003</v>
      </c>
      <c r="B696" s="164" t="s">
        <v>875</v>
      </c>
      <c r="C696" s="183">
        <f>SUM(C697:C699)</f>
        <v>2783</v>
      </c>
      <c r="D696" s="183">
        <f>SUM(D697:D699)</f>
        <v>2916</v>
      </c>
      <c r="E696" s="183">
        <f t="shared" si="21"/>
        <v>133</v>
      </c>
      <c r="F696" s="17">
        <f t="shared" si="20"/>
        <v>4.8</v>
      </c>
    </row>
    <row r="697" spans="1:6">
      <c r="A697" s="165">
        <v>2100301</v>
      </c>
      <c r="B697" s="165" t="s">
        <v>876</v>
      </c>
      <c r="C697" s="187"/>
      <c r="D697" s="184">
        <v>0</v>
      </c>
      <c r="E697" s="184">
        <f t="shared" si="21"/>
        <v>0</v>
      </c>
      <c r="F697" s="17" t="str">
        <f t="shared" si="20"/>
        <v/>
      </c>
    </row>
    <row r="698" ht="13.5" spans="1:6">
      <c r="A698" s="165">
        <v>2100302</v>
      </c>
      <c r="B698" s="165" t="s">
        <v>877</v>
      </c>
      <c r="C698" s="184">
        <v>1946</v>
      </c>
      <c r="D698" s="184">
        <v>2084</v>
      </c>
      <c r="E698" s="184">
        <f t="shared" si="21"/>
        <v>138</v>
      </c>
      <c r="F698" s="17">
        <f t="shared" si="20"/>
        <v>7.1</v>
      </c>
    </row>
    <row r="699" ht="13.5" spans="1:6">
      <c r="A699" s="165">
        <v>2100399</v>
      </c>
      <c r="B699" s="165" t="s">
        <v>878</v>
      </c>
      <c r="C699" s="184">
        <v>837</v>
      </c>
      <c r="D699" s="184">
        <v>832</v>
      </c>
      <c r="E699" s="184">
        <f t="shared" si="21"/>
        <v>-5</v>
      </c>
      <c r="F699" s="17">
        <f t="shared" si="20"/>
        <v>-0.6</v>
      </c>
    </row>
    <row r="700" ht="13.5" spans="1:6">
      <c r="A700" s="165">
        <v>21004</v>
      </c>
      <c r="B700" s="164" t="s">
        <v>879</v>
      </c>
      <c r="C700" s="183">
        <f>SUM(C701:C711)</f>
        <v>4452</v>
      </c>
      <c r="D700" s="183">
        <f>SUM(D701:D711)</f>
        <v>3859</v>
      </c>
      <c r="E700" s="183">
        <f t="shared" si="21"/>
        <v>-593</v>
      </c>
      <c r="F700" s="17">
        <f t="shared" si="20"/>
        <v>-13.3</v>
      </c>
    </row>
    <row r="701" ht="13.5" spans="1:6">
      <c r="A701" s="165">
        <v>2100401</v>
      </c>
      <c r="B701" s="165" t="s">
        <v>880</v>
      </c>
      <c r="C701" s="184">
        <v>472</v>
      </c>
      <c r="D701" s="184">
        <v>562</v>
      </c>
      <c r="E701" s="184">
        <f t="shared" si="21"/>
        <v>90</v>
      </c>
      <c r="F701" s="17">
        <f t="shared" si="20"/>
        <v>19.1</v>
      </c>
    </row>
    <row r="702" ht="13.5" spans="1:6">
      <c r="A702" s="165">
        <v>2100402</v>
      </c>
      <c r="B702" s="165" t="s">
        <v>881</v>
      </c>
      <c r="C702" s="184">
        <v>147</v>
      </c>
      <c r="D702" s="184">
        <v>137</v>
      </c>
      <c r="E702" s="184">
        <f t="shared" si="21"/>
        <v>-10</v>
      </c>
      <c r="F702" s="17">
        <f t="shared" si="20"/>
        <v>-6.8</v>
      </c>
    </row>
    <row r="703" ht="13.5" spans="1:6">
      <c r="A703" s="165">
        <v>2100403</v>
      </c>
      <c r="B703" s="165" t="s">
        <v>882</v>
      </c>
      <c r="C703" s="184">
        <v>591</v>
      </c>
      <c r="D703" s="184">
        <v>106</v>
      </c>
      <c r="E703" s="184">
        <f t="shared" si="21"/>
        <v>-485</v>
      </c>
      <c r="F703" s="17">
        <f t="shared" si="20"/>
        <v>-82.1</v>
      </c>
    </row>
    <row r="704" spans="1:6">
      <c r="A704" s="165">
        <v>2100404</v>
      </c>
      <c r="B704" s="165" t="s">
        <v>883</v>
      </c>
      <c r="C704" s="187"/>
      <c r="D704" s="184">
        <v>0</v>
      </c>
      <c r="E704" s="184">
        <f t="shared" si="21"/>
        <v>0</v>
      </c>
      <c r="F704" s="17" t="str">
        <f t="shared" si="20"/>
        <v/>
      </c>
    </row>
    <row r="705" ht="13.5" spans="1:6">
      <c r="A705" s="165">
        <v>2100405</v>
      </c>
      <c r="B705" s="165" t="s">
        <v>884</v>
      </c>
      <c r="C705" s="184">
        <v>211</v>
      </c>
      <c r="D705" s="184">
        <v>213</v>
      </c>
      <c r="E705" s="184">
        <f t="shared" si="21"/>
        <v>2</v>
      </c>
      <c r="F705" s="17">
        <f t="shared" si="20"/>
        <v>0.9</v>
      </c>
    </row>
    <row r="706" spans="1:6">
      <c r="A706" s="165">
        <v>2100406</v>
      </c>
      <c r="B706" s="165" t="s">
        <v>885</v>
      </c>
      <c r="C706" s="187"/>
      <c r="D706" s="184">
        <v>0</v>
      </c>
      <c r="E706" s="184">
        <f t="shared" si="21"/>
        <v>0</v>
      </c>
      <c r="F706" s="17" t="str">
        <f t="shared" si="20"/>
        <v/>
      </c>
    </row>
    <row r="707" spans="1:6">
      <c r="A707" s="165">
        <v>2100407</v>
      </c>
      <c r="B707" s="165" t="s">
        <v>886</v>
      </c>
      <c r="C707" s="187"/>
      <c r="D707" s="184">
        <v>0</v>
      </c>
      <c r="E707" s="184">
        <f t="shared" si="21"/>
        <v>0</v>
      </c>
      <c r="F707" s="17" t="str">
        <f t="shared" si="20"/>
        <v/>
      </c>
    </row>
    <row r="708" ht="13.5" spans="1:6">
      <c r="A708" s="165">
        <v>2100408</v>
      </c>
      <c r="B708" s="165" t="s">
        <v>887</v>
      </c>
      <c r="C708" s="184">
        <v>2696</v>
      </c>
      <c r="D708" s="184">
        <v>1982</v>
      </c>
      <c r="E708" s="184">
        <f t="shared" si="21"/>
        <v>-714</v>
      </c>
      <c r="F708" s="17">
        <f t="shared" ref="F708:F771" si="22">IF(C708&lt;&gt;0,ROUND(100*(D708/C708-1),1),"")</f>
        <v>-26.5</v>
      </c>
    </row>
    <row r="709" ht="13.5" spans="1:6">
      <c r="A709" s="165">
        <v>2100409</v>
      </c>
      <c r="B709" s="165" t="s">
        <v>888</v>
      </c>
      <c r="C709" s="184">
        <v>235</v>
      </c>
      <c r="D709" s="184">
        <v>739</v>
      </c>
      <c r="E709" s="184">
        <f t="shared" ref="E709:E772" si="23">D709-C709</f>
        <v>504</v>
      </c>
      <c r="F709" s="17">
        <f t="shared" si="22"/>
        <v>214.5</v>
      </c>
    </row>
    <row r="710" spans="1:6">
      <c r="A710" s="165">
        <v>2100410</v>
      </c>
      <c r="B710" s="165" t="s">
        <v>889</v>
      </c>
      <c r="C710" s="187"/>
      <c r="D710" s="184">
        <v>100</v>
      </c>
      <c r="E710" s="184">
        <f t="shared" si="23"/>
        <v>100</v>
      </c>
      <c r="F710" s="17" t="str">
        <f t="shared" si="22"/>
        <v/>
      </c>
    </row>
    <row r="711" ht="13.5" spans="1:6">
      <c r="A711" s="165">
        <v>2100499</v>
      </c>
      <c r="B711" s="165" t="s">
        <v>890</v>
      </c>
      <c r="C711" s="184">
        <v>100</v>
      </c>
      <c r="D711" s="184">
        <v>20</v>
      </c>
      <c r="E711" s="184">
        <f t="shared" si="23"/>
        <v>-80</v>
      </c>
      <c r="F711" s="17">
        <f t="shared" si="22"/>
        <v>-80</v>
      </c>
    </row>
    <row r="712" spans="1:6">
      <c r="A712" s="165">
        <v>21006</v>
      </c>
      <c r="B712" s="164" t="s">
        <v>891</v>
      </c>
      <c r="C712" s="188"/>
      <c r="D712" s="183">
        <f>SUM(D713:D714)</f>
        <v>10</v>
      </c>
      <c r="E712" s="183">
        <f t="shared" si="23"/>
        <v>10</v>
      </c>
      <c r="F712" s="17" t="str">
        <f t="shared" si="22"/>
        <v/>
      </c>
    </row>
    <row r="713" spans="1:6">
      <c r="A713" s="165">
        <v>2100601</v>
      </c>
      <c r="B713" s="165" t="s">
        <v>892</v>
      </c>
      <c r="C713" s="187"/>
      <c r="D713" s="184">
        <v>10</v>
      </c>
      <c r="E713" s="184">
        <f t="shared" si="23"/>
        <v>10</v>
      </c>
      <c r="F713" s="17" t="str">
        <f t="shared" si="22"/>
        <v/>
      </c>
    </row>
    <row r="714" spans="1:6">
      <c r="A714" s="165">
        <v>2100699</v>
      </c>
      <c r="B714" s="165" t="s">
        <v>893</v>
      </c>
      <c r="C714" s="187"/>
      <c r="D714" s="184">
        <v>0</v>
      </c>
      <c r="E714" s="184">
        <f t="shared" si="23"/>
        <v>0</v>
      </c>
      <c r="F714" s="17" t="str">
        <f t="shared" si="22"/>
        <v/>
      </c>
    </row>
    <row r="715" ht="13.5" spans="1:6">
      <c r="A715" s="165">
        <v>21007</v>
      </c>
      <c r="B715" s="164" t="s">
        <v>894</v>
      </c>
      <c r="C715" s="183">
        <f>SUM(C716:C718)</f>
        <v>3050</v>
      </c>
      <c r="D715" s="183">
        <f>SUM(D716:D718)</f>
        <v>3285</v>
      </c>
      <c r="E715" s="183">
        <f t="shared" si="23"/>
        <v>235</v>
      </c>
      <c r="F715" s="17">
        <f t="shared" si="22"/>
        <v>7.7</v>
      </c>
    </row>
    <row r="716" ht="13.5" spans="1:6">
      <c r="A716" s="165">
        <v>2100716</v>
      </c>
      <c r="B716" s="165" t="s">
        <v>895</v>
      </c>
      <c r="C716" s="184">
        <v>1424</v>
      </c>
      <c r="D716" s="184">
        <v>1401</v>
      </c>
      <c r="E716" s="184">
        <f t="shared" si="23"/>
        <v>-23</v>
      </c>
      <c r="F716" s="17">
        <f t="shared" si="22"/>
        <v>-1.6</v>
      </c>
    </row>
    <row r="717" ht="13.5" spans="1:6">
      <c r="A717" s="165">
        <v>2100717</v>
      </c>
      <c r="B717" s="165" t="s">
        <v>896</v>
      </c>
      <c r="C717" s="184">
        <v>924</v>
      </c>
      <c r="D717" s="184">
        <v>1793</v>
      </c>
      <c r="E717" s="184">
        <f t="shared" si="23"/>
        <v>869</v>
      </c>
      <c r="F717" s="17">
        <f t="shared" si="22"/>
        <v>94</v>
      </c>
    </row>
    <row r="718" ht="13.5" spans="1:6">
      <c r="A718" s="165">
        <v>2100799</v>
      </c>
      <c r="B718" s="165" t="s">
        <v>897</v>
      </c>
      <c r="C718" s="184">
        <v>702</v>
      </c>
      <c r="D718" s="184">
        <v>91</v>
      </c>
      <c r="E718" s="184">
        <f t="shared" si="23"/>
        <v>-611</v>
      </c>
      <c r="F718" s="17">
        <f t="shared" si="22"/>
        <v>-87</v>
      </c>
    </row>
    <row r="719" ht="13.5" spans="1:6">
      <c r="A719" s="165">
        <v>21011</v>
      </c>
      <c r="B719" s="164" t="s">
        <v>898</v>
      </c>
      <c r="C719" s="183">
        <f>SUM(C720:C723)</f>
        <v>5889</v>
      </c>
      <c r="D719" s="183">
        <f>SUM(D720:D723)</f>
        <v>5221</v>
      </c>
      <c r="E719" s="183">
        <f t="shared" si="23"/>
        <v>-668</v>
      </c>
      <c r="F719" s="17">
        <f t="shared" si="22"/>
        <v>-11.3</v>
      </c>
    </row>
    <row r="720" ht="13.5" spans="1:6">
      <c r="A720" s="165">
        <v>2101101</v>
      </c>
      <c r="B720" s="165" t="s">
        <v>899</v>
      </c>
      <c r="C720" s="184">
        <v>1849</v>
      </c>
      <c r="D720" s="184">
        <v>1415</v>
      </c>
      <c r="E720" s="184">
        <f t="shared" si="23"/>
        <v>-434</v>
      </c>
      <c r="F720" s="17">
        <f t="shared" si="22"/>
        <v>-23.5</v>
      </c>
    </row>
    <row r="721" ht="13.5" spans="1:6">
      <c r="A721" s="165">
        <v>2101102</v>
      </c>
      <c r="B721" s="165" t="s">
        <v>900</v>
      </c>
      <c r="C721" s="184">
        <v>3087</v>
      </c>
      <c r="D721" s="184">
        <v>2255</v>
      </c>
      <c r="E721" s="184">
        <f t="shared" si="23"/>
        <v>-832</v>
      </c>
      <c r="F721" s="17">
        <f t="shared" si="22"/>
        <v>-27</v>
      </c>
    </row>
    <row r="722" ht="13.5" spans="1:6">
      <c r="A722" s="165">
        <v>2101103</v>
      </c>
      <c r="B722" s="165" t="s">
        <v>901</v>
      </c>
      <c r="C722" s="184">
        <v>877</v>
      </c>
      <c r="D722" s="184">
        <v>1537</v>
      </c>
      <c r="E722" s="184">
        <f t="shared" si="23"/>
        <v>660</v>
      </c>
      <c r="F722" s="17">
        <f t="shared" si="22"/>
        <v>75.3</v>
      </c>
    </row>
    <row r="723" ht="13.5" spans="1:6">
      <c r="A723" s="165">
        <v>2101199</v>
      </c>
      <c r="B723" s="165" t="s">
        <v>902</v>
      </c>
      <c r="C723" s="184">
        <v>76</v>
      </c>
      <c r="D723" s="184">
        <v>14</v>
      </c>
      <c r="E723" s="184">
        <f t="shared" si="23"/>
        <v>-62</v>
      </c>
      <c r="F723" s="17">
        <f t="shared" si="22"/>
        <v>-81.6</v>
      </c>
    </row>
    <row r="724" ht="13.5" spans="1:6">
      <c r="A724" s="165">
        <v>21012</v>
      </c>
      <c r="B724" s="164" t="s">
        <v>903</v>
      </c>
      <c r="C724" s="183">
        <f>SUM(C725:C727)</f>
        <v>1792</v>
      </c>
      <c r="D724" s="183">
        <f>SUM(D725:D727)</f>
        <v>1804</v>
      </c>
      <c r="E724" s="183">
        <f t="shared" si="23"/>
        <v>12</v>
      </c>
      <c r="F724" s="17">
        <f t="shared" si="22"/>
        <v>0.7</v>
      </c>
    </row>
    <row r="725" ht="13.5" spans="1:6">
      <c r="A725" s="165">
        <v>2101201</v>
      </c>
      <c r="B725" s="165" t="s">
        <v>904</v>
      </c>
      <c r="C725" s="184">
        <v>33</v>
      </c>
      <c r="D725" s="184">
        <v>0</v>
      </c>
      <c r="E725" s="184">
        <f t="shared" si="23"/>
        <v>-33</v>
      </c>
      <c r="F725" s="17">
        <f t="shared" si="22"/>
        <v>-100</v>
      </c>
    </row>
    <row r="726" ht="13.5" spans="1:6">
      <c r="A726" s="165">
        <v>2101202</v>
      </c>
      <c r="B726" s="165" t="s">
        <v>905</v>
      </c>
      <c r="C726" s="184">
        <v>1759</v>
      </c>
      <c r="D726" s="184">
        <v>1804</v>
      </c>
      <c r="E726" s="184">
        <f t="shared" si="23"/>
        <v>45</v>
      </c>
      <c r="F726" s="17">
        <f t="shared" si="22"/>
        <v>2.6</v>
      </c>
    </row>
    <row r="727" spans="1:6">
      <c r="A727" s="165">
        <v>2101299</v>
      </c>
      <c r="B727" s="165" t="s">
        <v>906</v>
      </c>
      <c r="C727" s="187"/>
      <c r="D727" s="184">
        <v>0</v>
      </c>
      <c r="E727" s="184">
        <f t="shared" si="23"/>
        <v>0</v>
      </c>
      <c r="F727" s="17" t="str">
        <f t="shared" si="22"/>
        <v/>
      </c>
    </row>
    <row r="728" ht="13.5" spans="1:6">
      <c r="A728" s="165">
        <v>21013</v>
      </c>
      <c r="B728" s="164" t="s">
        <v>907</v>
      </c>
      <c r="C728" s="183">
        <f>SUM(C729:C731)</f>
        <v>2217</v>
      </c>
      <c r="D728" s="183">
        <f>SUM(D729:D731)</f>
        <v>1841</v>
      </c>
      <c r="E728" s="183">
        <f t="shared" si="23"/>
        <v>-376</v>
      </c>
      <c r="F728" s="17">
        <f t="shared" si="22"/>
        <v>-17</v>
      </c>
    </row>
    <row r="729" ht="13.5" spans="1:6">
      <c r="A729" s="165">
        <v>2101301</v>
      </c>
      <c r="B729" s="165" t="s">
        <v>908</v>
      </c>
      <c r="C729" s="184">
        <v>2217</v>
      </c>
      <c r="D729" s="184">
        <v>1841</v>
      </c>
      <c r="E729" s="184">
        <f t="shared" si="23"/>
        <v>-376</v>
      </c>
      <c r="F729" s="17">
        <f t="shared" si="22"/>
        <v>-17</v>
      </c>
    </row>
    <row r="730" spans="1:6">
      <c r="A730" s="165">
        <v>2101302</v>
      </c>
      <c r="B730" s="165" t="s">
        <v>909</v>
      </c>
      <c r="C730" s="187"/>
      <c r="D730" s="184">
        <v>0</v>
      </c>
      <c r="E730" s="184">
        <f t="shared" si="23"/>
        <v>0</v>
      </c>
      <c r="F730" s="17" t="str">
        <f t="shared" si="22"/>
        <v/>
      </c>
    </row>
    <row r="731" spans="1:6">
      <c r="A731" s="165">
        <v>2101399</v>
      </c>
      <c r="B731" s="165" t="s">
        <v>910</v>
      </c>
      <c r="C731" s="187"/>
      <c r="D731" s="184">
        <v>0</v>
      </c>
      <c r="E731" s="184">
        <f t="shared" si="23"/>
        <v>0</v>
      </c>
      <c r="F731" s="17" t="str">
        <f t="shared" si="22"/>
        <v/>
      </c>
    </row>
    <row r="732" ht="13.5" spans="1:6">
      <c r="A732" s="165">
        <v>21014</v>
      </c>
      <c r="B732" s="164" t="s">
        <v>911</v>
      </c>
      <c r="C732" s="183">
        <f>SUM(C733:C734)</f>
        <v>79</v>
      </c>
      <c r="D732" s="183">
        <f>SUM(D733:D734)</f>
        <v>41</v>
      </c>
      <c r="E732" s="183">
        <f t="shared" si="23"/>
        <v>-38</v>
      </c>
      <c r="F732" s="17">
        <f t="shared" si="22"/>
        <v>-48.1</v>
      </c>
    </row>
    <row r="733" ht="13.5" spans="1:6">
      <c r="A733" s="165">
        <v>2101401</v>
      </c>
      <c r="B733" s="165" t="s">
        <v>912</v>
      </c>
      <c r="C733" s="184">
        <v>79</v>
      </c>
      <c r="D733" s="184">
        <v>41</v>
      </c>
      <c r="E733" s="184">
        <f t="shared" si="23"/>
        <v>-38</v>
      </c>
      <c r="F733" s="17">
        <f t="shared" si="22"/>
        <v>-48.1</v>
      </c>
    </row>
    <row r="734" spans="1:6">
      <c r="A734" s="165">
        <v>2101499</v>
      </c>
      <c r="B734" s="165" t="s">
        <v>913</v>
      </c>
      <c r="C734" s="187"/>
      <c r="D734" s="184">
        <v>0</v>
      </c>
      <c r="E734" s="184">
        <f t="shared" si="23"/>
        <v>0</v>
      </c>
      <c r="F734" s="17" t="str">
        <f t="shared" si="22"/>
        <v/>
      </c>
    </row>
    <row r="735" ht="13.5" spans="1:6">
      <c r="A735" s="165">
        <v>21015</v>
      </c>
      <c r="B735" s="164" t="s">
        <v>914</v>
      </c>
      <c r="C735" s="183">
        <f>SUM(C736:C743)</f>
        <v>428</v>
      </c>
      <c r="D735" s="183">
        <f>SUM(D736:D743)</f>
        <v>517</v>
      </c>
      <c r="E735" s="183">
        <f t="shared" si="23"/>
        <v>89</v>
      </c>
      <c r="F735" s="17">
        <f t="shared" si="22"/>
        <v>20.8</v>
      </c>
    </row>
    <row r="736" ht="13.5" spans="1:6">
      <c r="A736" s="165">
        <v>2101501</v>
      </c>
      <c r="B736" s="165" t="s">
        <v>381</v>
      </c>
      <c r="C736" s="184">
        <v>226</v>
      </c>
      <c r="D736" s="184">
        <v>236</v>
      </c>
      <c r="E736" s="184">
        <f t="shared" si="23"/>
        <v>10</v>
      </c>
      <c r="F736" s="17">
        <f t="shared" si="22"/>
        <v>4.4</v>
      </c>
    </row>
    <row r="737" spans="1:6">
      <c r="A737" s="165">
        <v>2101502</v>
      </c>
      <c r="B737" s="165" t="s">
        <v>382</v>
      </c>
      <c r="C737" s="187"/>
      <c r="D737" s="184">
        <v>53</v>
      </c>
      <c r="E737" s="184">
        <f t="shared" si="23"/>
        <v>53</v>
      </c>
      <c r="F737" s="17" t="str">
        <f t="shared" si="22"/>
        <v/>
      </c>
    </row>
    <row r="738" spans="1:6">
      <c r="A738" s="165">
        <v>2101503</v>
      </c>
      <c r="B738" s="165" t="s">
        <v>383</v>
      </c>
      <c r="C738" s="187"/>
      <c r="D738" s="184">
        <v>0</v>
      </c>
      <c r="E738" s="184">
        <f t="shared" si="23"/>
        <v>0</v>
      </c>
      <c r="F738" s="17" t="str">
        <f t="shared" si="22"/>
        <v/>
      </c>
    </row>
    <row r="739" spans="1:6">
      <c r="A739" s="165">
        <v>2101504</v>
      </c>
      <c r="B739" s="165" t="s">
        <v>422</v>
      </c>
      <c r="C739" s="187"/>
      <c r="D739" s="184">
        <v>0</v>
      </c>
      <c r="E739" s="184">
        <f t="shared" si="23"/>
        <v>0</v>
      </c>
      <c r="F739" s="17" t="str">
        <f t="shared" si="22"/>
        <v/>
      </c>
    </row>
    <row r="740" spans="1:6">
      <c r="A740" s="165">
        <v>2101505</v>
      </c>
      <c r="B740" s="165" t="s">
        <v>915</v>
      </c>
      <c r="C740" s="187"/>
      <c r="D740" s="184">
        <v>0</v>
      </c>
      <c r="E740" s="184">
        <f t="shared" si="23"/>
        <v>0</v>
      </c>
      <c r="F740" s="17" t="str">
        <f t="shared" si="22"/>
        <v/>
      </c>
    </row>
    <row r="741" spans="1:6">
      <c r="A741" s="165">
        <v>2101506</v>
      </c>
      <c r="B741" s="165" t="s">
        <v>916</v>
      </c>
      <c r="C741" s="187"/>
      <c r="D741" s="184">
        <v>0</v>
      </c>
      <c r="E741" s="184">
        <f t="shared" si="23"/>
        <v>0</v>
      </c>
      <c r="F741" s="17" t="str">
        <f t="shared" si="22"/>
        <v/>
      </c>
    </row>
    <row r="742" spans="1:6">
      <c r="A742" s="165">
        <v>2101550</v>
      </c>
      <c r="B742" s="165" t="s">
        <v>390</v>
      </c>
      <c r="C742" s="187"/>
      <c r="D742" s="184">
        <v>169</v>
      </c>
      <c r="E742" s="184">
        <f t="shared" si="23"/>
        <v>169</v>
      </c>
      <c r="F742" s="17" t="str">
        <f t="shared" si="22"/>
        <v/>
      </c>
    </row>
    <row r="743" ht="13.5" spans="1:6">
      <c r="A743" s="165">
        <v>2101599</v>
      </c>
      <c r="B743" s="165" t="s">
        <v>917</v>
      </c>
      <c r="C743" s="184">
        <v>202</v>
      </c>
      <c r="D743" s="184">
        <v>59</v>
      </c>
      <c r="E743" s="184">
        <f t="shared" si="23"/>
        <v>-143</v>
      </c>
      <c r="F743" s="17">
        <f t="shared" si="22"/>
        <v>-70.8</v>
      </c>
    </row>
    <row r="744" ht="13.5" spans="1:6">
      <c r="A744" s="165">
        <v>21016</v>
      </c>
      <c r="B744" s="164" t="s">
        <v>918</v>
      </c>
      <c r="C744" s="183">
        <f>C745</f>
        <v>492</v>
      </c>
      <c r="D744" s="183">
        <f>D745</f>
        <v>780</v>
      </c>
      <c r="E744" s="183">
        <f t="shared" si="23"/>
        <v>288</v>
      </c>
      <c r="F744" s="17">
        <f t="shared" si="22"/>
        <v>58.5</v>
      </c>
    </row>
    <row r="745" ht="13.5" spans="1:6">
      <c r="A745" s="165">
        <v>2101601</v>
      </c>
      <c r="B745" s="165" t="s">
        <v>919</v>
      </c>
      <c r="C745" s="184">
        <v>492</v>
      </c>
      <c r="D745" s="184">
        <v>780</v>
      </c>
      <c r="E745" s="184">
        <f t="shared" si="23"/>
        <v>288</v>
      </c>
      <c r="F745" s="17">
        <f t="shared" si="22"/>
        <v>58.5</v>
      </c>
    </row>
    <row r="746" ht="13.5" spans="1:6">
      <c r="A746" s="165">
        <v>21099</v>
      </c>
      <c r="B746" s="164" t="s">
        <v>920</v>
      </c>
      <c r="C746" s="183">
        <f>C747</f>
        <v>272</v>
      </c>
      <c r="D746" s="183">
        <f>D747</f>
        <v>11</v>
      </c>
      <c r="E746" s="183">
        <f t="shared" si="23"/>
        <v>-261</v>
      </c>
      <c r="F746" s="17">
        <f t="shared" si="22"/>
        <v>-96</v>
      </c>
    </row>
    <row r="747" ht="13.5" spans="1:6">
      <c r="A747" s="165">
        <v>2109999</v>
      </c>
      <c r="B747" s="165" t="s">
        <v>921</v>
      </c>
      <c r="C747" s="184">
        <v>272</v>
      </c>
      <c r="D747" s="184">
        <v>11</v>
      </c>
      <c r="E747" s="184">
        <f t="shared" si="23"/>
        <v>-261</v>
      </c>
      <c r="F747" s="17">
        <f t="shared" si="22"/>
        <v>-96</v>
      </c>
    </row>
    <row r="748" ht="13.5" spans="1:6">
      <c r="A748" s="165">
        <v>211</v>
      </c>
      <c r="B748" s="164" t="s">
        <v>922</v>
      </c>
      <c r="C748" s="183">
        <f>SUM(C749,C759,C763,C772,C779,C786,C792,C795,C798,C800,C802,C808,C810,C812,C823)</f>
        <v>2532</v>
      </c>
      <c r="D748" s="183">
        <f>SUM(D749,D759,D763,D772,D779,D786,D792,D795,D798,D800,D802,D808,D810,D812,D823)</f>
        <v>162</v>
      </c>
      <c r="E748" s="183">
        <f t="shared" si="23"/>
        <v>-2370</v>
      </c>
      <c r="F748" s="17">
        <f t="shared" si="22"/>
        <v>-93.6</v>
      </c>
    </row>
    <row r="749" ht="13.5" spans="1:6">
      <c r="A749" s="165">
        <v>21101</v>
      </c>
      <c r="B749" s="164" t="s">
        <v>923</v>
      </c>
      <c r="C749" s="183">
        <f>SUM(C750:C758)</f>
        <v>37</v>
      </c>
      <c r="D749" s="183">
        <f>SUM(D750:D758)</f>
        <v>0</v>
      </c>
      <c r="E749" s="183">
        <f t="shared" si="23"/>
        <v>-37</v>
      </c>
      <c r="F749" s="17">
        <f t="shared" si="22"/>
        <v>-100</v>
      </c>
    </row>
    <row r="750" ht="13.5" spans="1:6">
      <c r="A750" s="165">
        <v>2110101</v>
      </c>
      <c r="B750" s="165" t="s">
        <v>381</v>
      </c>
      <c r="C750" s="184">
        <v>36</v>
      </c>
      <c r="D750" s="184">
        <v>0</v>
      </c>
      <c r="E750" s="184">
        <f t="shared" si="23"/>
        <v>-36</v>
      </c>
      <c r="F750" s="17">
        <f t="shared" si="22"/>
        <v>-100</v>
      </c>
    </row>
    <row r="751" ht="13.5" spans="1:6">
      <c r="A751" s="165">
        <v>2110102</v>
      </c>
      <c r="B751" s="165" t="s">
        <v>382</v>
      </c>
      <c r="C751" s="184">
        <v>1</v>
      </c>
      <c r="D751" s="184">
        <v>0</v>
      </c>
      <c r="E751" s="184">
        <f t="shared" si="23"/>
        <v>-1</v>
      </c>
      <c r="F751" s="17">
        <f t="shared" si="22"/>
        <v>-100</v>
      </c>
    </row>
    <row r="752" spans="1:6">
      <c r="A752" s="165">
        <v>2110103</v>
      </c>
      <c r="B752" s="165" t="s">
        <v>383</v>
      </c>
      <c r="C752" s="187"/>
      <c r="D752" s="184">
        <v>0</v>
      </c>
      <c r="E752" s="184">
        <f t="shared" si="23"/>
        <v>0</v>
      </c>
      <c r="F752" s="17" t="str">
        <f t="shared" si="22"/>
        <v/>
      </c>
    </row>
    <row r="753" spans="1:6">
      <c r="A753" s="165">
        <v>2110104</v>
      </c>
      <c r="B753" s="165" t="s">
        <v>924</v>
      </c>
      <c r="C753" s="187"/>
      <c r="D753" s="184">
        <v>0</v>
      </c>
      <c r="E753" s="184">
        <f t="shared" si="23"/>
        <v>0</v>
      </c>
      <c r="F753" s="17" t="str">
        <f t="shared" si="22"/>
        <v/>
      </c>
    </row>
    <row r="754" spans="1:6">
      <c r="A754" s="165">
        <v>2110105</v>
      </c>
      <c r="B754" s="165" t="s">
        <v>925</v>
      </c>
      <c r="C754" s="187"/>
      <c r="D754" s="184">
        <v>0</v>
      </c>
      <c r="E754" s="184">
        <f t="shared" si="23"/>
        <v>0</v>
      </c>
      <c r="F754" s="17" t="str">
        <f t="shared" si="22"/>
        <v/>
      </c>
    </row>
    <row r="755" spans="1:6">
      <c r="A755" s="165">
        <v>2110106</v>
      </c>
      <c r="B755" s="165" t="s">
        <v>926</v>
      </c>
      <c r="C755" s="187"/>
      <c r="D755" s="184">
        <v>0</v>
      </c>
      <c r="E755" s="184">
        <f t="shared" si="23"/>
        <v>0</v>
      </c>
      <c r="F755" s="17" t="str">
        <f t="shared" si="22"/>
        <v/>
      </c>
    </row>
    <row r="756" spans="1:6">
      <c r="A756" s="165">
        <v>2110107</v>
      </c>
      <c r="B756" s="165" t="s">
        <v>927</v>
      </c>
      <c r="C756" s="187"/>
      <c r="D756" s="184">
        <v>0</v>
      </c>
      <c r="E756" s="184">
        <f t="shared" si="23"/>
        <v>0</v>
      </c>
      <c r="F756" s="17" t="str">
        <f t="shared" si="22"/>
        <v/>
      </c>
    </row>
    <row r="757" spans="1:6">
      <c r="A757" s="165">
        <v>2110108</v>
      </c>
      <c r="B757" s="165" t="s">
        <v>928</v>
      </c>
      <c r="C757" s="187"/>
      <c r="D757" s="184">
        <v>0</v>
      </c>
      <c r="E757" s="184">
        <f t="shared" si="23"/>
        <v>0</v>
      </c>
      <c r="F757" s="17" t="str">
        <f t="shared" si="22"/>
        <v/>
      </c>
    </row>
    <row r="758" spans="1:6">
      <c r="A758" s="165">
        <v>2110199</v>
      </c>
      <c r="B758" s="165" t="s">
        <v>929</v>
      </c>
      <c r="C758" s="187"/>
      <c r="D758" s="184">
        <v>0</v>
      </c>
      <c r="E758" s="184">
        <f t="shared" si="23"/>
        <v>0</v>
      </c>
      <c r="F758" s="17" t="str">
        <f t="shared" si="22"/>
        <v/>
      </c>
    </row>
    <row r="759" ht="13.5" spans="1:6">
      <c r="A759" s="165">
        <v>21102</v>
      </c>
      <c r="B759" s="164" t="s">
        <v>930</v>
      </c>
      <c r="C759" s="183">
        <f>SUM(C760:C762)</f>
        <v>16</v>
      </c>
      <c r="D759" s="183">
        <f>SUM(D760:D762)</f>
        <v>18</v>
      </c>
      <c r="E759" s="183">
        <f t="shared" si="23"/>
        <v>2</v>
      </c>
      <c r="F759" s="17">
        <f t="shared" si="22"/>
        <v>12.5</v>
      </c>
    </row>
    <row r="760" spans="1:6">
      <c r="A760" s="165">
        <v>2110203</v>
      </c>
      <c r="B760" s="165" t="s">
        <v>931</v>
      </c>
      <c r="C760" s="187"/>
      <c r="D760" s="184">
        <v>0</v>
      </c>
      <c r="E760" s="184">
        <f t="shared" si="23"/>
        <v>0</v>
      </c>
      <c r="F760" s="17" t="str">
        <f t="shared" si="22"/>
        <v/>
      </c>
    </row>
    <row r="761" spans="1:6">
      <c r="A761" s="165">
        <v>2110204</v>
      </c>
      <c r="B761" s="165" t="s">
        <v>932</v>
      </c>
      <c r="C761" s="187"/>
      <c r="D761" s="184">
        <v>0</v>
      </c>
      <c r="E761" s="184">
        <f t="shared" si="23"/>
        <v>0</v>
      </c>
      <c r="F761" s="17" t="str">
        <f t="shared" si="22"/>
        <v/>
      </c>
    </row>
    <row r="762" ht="13.5" spans="1:6">
      <c r="A762" s="165">
        <v>2110299</v>
      </c>
      <c r="B762" s="165" t="s">
        <v>933</v>
      </c>
      <c r="C762" s="184">
        <v>16</v>
      </c>
      <c r="D762" s="184">
        <v>18</v>
      </c>
      <c r="E762" s="184">
        <f t="shared" si="23"/>
        <v>2</v>
      </c>
      <c r="F762" s="17">
        <f t="shared" si="22"/>
        <v>12.5</v>
      </c>
    </row>
    <row r="763" ht="13.5" spans="1:6">
      <c r="A763" s="165">
        <v>21103</v>
      </c>
      <c r="B763" s="164" t="s">
        <v>934</v>
      </c>
      <c r="C763" s="183">
        <f>SUM(C764:C771)</f>
        <v>2256</v>
      </c>
      <c r="D763" s="183">
        <f>SUM(D764:D771)</f>
        <v>41</v>
      </c>
      <c r="E763" s="183">
        <f t="shared" si="23"/>
        <v>-2215</v>
      </c>
      <c r="F763" s="17">
        <f t="shared" si="22"/>
        <v>-98.2</v>
      </c>
    </row>
    <row r="764" ht="13.5" spans="1:6">
      <c r="A764" s="165">
        <v>2110301</v>
      </c>
      <c r="B764" s="165" t="s">
        <v>935</v>
      </c>
      <c r="C764" s="184">
        <v>60</v>
      </c>
      <c r="D764" s="184">
        <v>41</v>
      </c>
      <c r="E764" s="184">
        <f t="shared" si="23"/>
        <v>-19</v>
      </c>
      <c r="F764" s="17">
        <f t="shared" si="22"/>
        <v>-31.7</v>
      </c>
    </row>
    <row r="765" ht="13.5" spans="1:6">
      <c r="A765" s="165">
        <v>2110302</v>
      </c>
      <c r="B765" s="165" t="s">
        <v>936</v>
      </c>
      <c r="C765" s="184">
        <v>1708</v>
      </c>
      <c r="D765" s="184">
        <v>0</v>
      </c>
      <c r="E765" s="184">
        <f t="shared" si="23"/>
        <v>-1708</v>
      </c>
      <c r="F765" s="17">
        <f t="shared" si="22"/>
        <v>-100</v>
      </c>
    </row>
    <row r="766" spans="1:6">
      <c r="A766" s="165">
        <v>2110303</v>
      </c>
      <c r="B766" s="165" t="s">
        <v>937</v>
      </c>
      <c r="C766" s="187"/>
      <c r="D766" s="184">
        <v>0</v>
      </c>
      <c r="E766" s="184">
        <f t="shared" si="23"/>
        <v>0</v>
      </c>
      <c r="F766" s="17" t="str">
        <f t="shared" si="22"/>
        <v/>
      </c>
    </row>
    <row r="767" ht="13.5" spans="1:6">
      <c r="A767" s="165">
        <v>2110304</v>
      </c>
      <c r="B767" s="165" t="s">
        <v>938</v>
      </c>
      <c r="C767" s="184">
        <v>460</v>
      </c>
      <c r="D767" s="184">
        <v>0</v>
      </c>
      <c r="E767" s="184">
        <f t="shared" si="23"/>
        <v>-460</v>
      </c>
      <c r="F767" s="17">
        <f t="shared" si="22"/>
        <v>-100</v>
      </c>
    </row>
    <row r="768" spans="1:6">
      <c r="A768" s="165">
        <v>2110305</v>
      </c>
      <c r="B768" s="165" t="s">
        <v>939</v>
      </c>
      <c r="C768" s="187"/>
      <c r="D768" s="184">
        <v>0</v>
      </c>
      <c r="E768" s="184">
        <f t="shared" si="23"/>
        <v>0</v>
      </c>
      <c r="F768" s="17" t="str">
        <f t="shared" si="22"/>
        <v/>
      </c>
    </row>
    <row r="769" spans="1:6">
      <c r="A769" s="165">
        <v>2110306</v>
      </c>
      <c r="B769" s="165" t="s">
        <v>940</v>
      </c>
      <c r="C769" s="187"/>
      <c r="D769" s="184">
        <v>0</v>
      </c>
      <c r="E769" s="184">
        <f t="shared" si="23"/>
        <v>0</v>
      </c>
      <c r="F769" s="17" t="str">
        <f t="shared" si="22"/>
        <v/>
      </c>
    </row>
    <row r="770" spans="1:6">
      <c r="A770" s="165">
        <v>2110307</v>
      </c>
      <c r="B770" s="165" t="s">
        <v>941</v>
      </c>
      <c r="C770" s="187"/>
      <c r="D770" s="184">
        <v>0</v>
      </c>
      <c r="E770" s="184">
        <f t="shared" si="23"/>
        <v>0</v>
      </c>
      <c r="F770" s="17" t="str">
        <f t="shared" si="22"/>
        <v/>
      </c>
    </row>
    <row r="771" ht="13.5" spans="1:6">
      <c r="A771" s="165">
        <v>2110399</v>
      </c>
      <c r="B771" s="165" t="s">
        <v>942</v>
      </c>
      <c r="C771" s="184">
        <v>28</v>
      </c>
      <c r="D771" s="184">
        <v>0</v>
      </c>
      <c r="E771" s="184">
        <f t="shared" si="23"/>
        <v>-28</v>
      </c>
      <c r="F771" s="17">
        <f t="shared" si="22"/>
        <v>-100</v>
      </c>
    </row>
    <row r="772" ht="13.5" spans="1:6">
      <c r="A772" s="165">
        <v>21104</v>
      </c>
      <c r="B772" s="164" t="s">
        <v>943</v>
      </c>
      <c r="C772" s="183"/>
      <c r="D772" s="183">
        <f>SUM(D773:D778)</f>
        <v>103</v>
      </c>
      <c r="E772" s="183">
        <f t="shared" si="23"/>
        <v>103</v>
      </c>
      <c r="F772" s="17" t="str">
        <f t="shared" ref="F772:F835" si="24">IF(C772&lt;&gt;0,ROUND(100*(D772/C772-1),1),"")</f>
        <v/>
      </c>
    </row>
    <row r="773" spans="1:6">
      <c r="A773" s="165">
        <v>2110401</v>
      </c>
      <c r="B773" s="165" t="s">
        <v>944</v>
      </c>
      <c r="C773" s="187"/>
      <c r="D773" s="184">
        <v>0</v>
      </c>
      <c r="E773" s="184">
        <f t="shared" ref="E773:E836" si="25">D773-C773</f>
        <v>0</v>
      </c>
      <c r="F773" s="17" t="str">
        <f t="shared" si="24"/>
        <v/>
      </c>
    </row>
    <row r="774" spans="1:6">
      <c r="A774" s="165">
        <v>2110402</v>
      </c>
      <c r="B774" s="165" t="s">
        <v>945</v>
      </c>
      <c r="C774" s="187"/>
      <c r="D774" s="184">
        <v>103</v>
      </c>
      <c r="E774" s="184">
        <f t="shared" si="25"/>
        <v>103</v>
      </c>
      <c r="F774" s="17" t="str">
        <f t="shared" si="24"/>
        <v/>
      </c>
    </row>
    <row r="775" spans="1:6">
      <c r="A775" s="165">
        <v>2110404</v>
      </c>
      <c r="B775" s="165" t="s">
        <v>946</v>
      </c>
      <c r="C775" s="187"/>
      <c r="D775" s="184">
        <v>0</v>
      </c>
      <c r="E775" s="184">
        <f t="shared" si="25"/>
        <v>0</v>
      </c>
      <c r="F775" s="17" t="str">
        <f t="shared" si="24"/>
        <v/>
      </c>
    </row>
    <row r="776" spans="1:6">
      <c r="A776" s="165">
        <v>2110405</v>
      </c>
      <c r="B776" s="165" t="s">
        <v>947</v>
      </c>
      <c r="C776" s="187"/>
      <c r="D776" s="184">
        <v>0</v>
      </c>
      <c r="E776" s="184">
        <f t="shared" si="25"/>
        <v>0</v>
      </c>
      <c r="F776" s="17" t="str">
        <f t="shared" si="24"/>
        <v/>
      </c>
    </row>
    <row r="777" spans="1:6">
      <c r="A777" s="165">
        <v>2110406</v>
      </c>
      <c r="B777" s="165" t="s">
        <v>948</v>
      </c>
      <c r="C777" s="187"/>
      <c r="D777" s="184">
        <v>0</v>
      </c>
      <c r="E777" s="184">
        <f t="shared" si="25"/>
        <v>0</v>
      </c>
      <c r="F777" s="17" t="str">
        <f t="shared" si="24"/>
        <v/>
      </c>
    </row>
    <row r="778" spans="1:6">
      <c r="A778" s="165">
        <v>2110499</v>
      </c>
      <c r="B778" s="165" t="s">
        <v>949</v>
      </c>
      <c r="C778" s="187"/>
      <c r="D778" s="184">
        <v>0</v>
      </c>
      <c r="E778" s="184">
        <f t="shared" si="25"/>
        <v>0</v>
      </c>
      <c r="F778" s="17" t="str">
        <f t="shared" si="24"/>
        <v/>
      </c>
    </row>
    <row r="779" spans="1:6">
      <c r="A779" s="165">
        <v>21105</v>
      </c>
      <c r="B779" s="164" t="s">
        <v>950</v>
      </c>
      <c r="C779" s="188"/>
      <c r="D779" s="183">
        <f>SUM(D780:D785)</f>
        <v>0</v>
      </c>
      <c r="E779" s="183">
        <f t="shared" si="25"/>
        <v>0</v>
      </c>
      <c r="F779" s="17" t="str">
        <f t="shared" si="24"/>
        <v/>
      </c>
    </row>
    <row r="780" spans="1:6">
      <c r="A780" s="165">
        <v>2110501</v>
      </c>
      <c r="B780" s="165" t="s">
        <v>951</v>
      </c>
      <c r="C780" s="187"/>
      <c r="D780" s="184">
        <v>0</v>
      </c>
      <c r="E780" s="184">
        <f t="shared" si="25"/>
        <v>0</v>
      </c>
      <c r="F780" s="17" t="str">
        <f t="shared" si="24"/>
        <v/>
      </c>
    </row>
    <row r="781" spans="1:6">
      <c r="A781" s="165">
        <v>2110502</v>
      </c>
      <c r="B781" s="165" t="s">
        <v>952</v>
      </c>
      <c r="C781" s="187"/>
      <c r="D781" s="184">
        <v>0</v>
      </c>
      <c r="E781" s="184">
        <f t="shared" si="25"/>
        <v>0</v>
      </c>
      <c r="F781" s="17" t="str">
        <f t="shared" si="24"/>
        <v/>
      </c>
    </row>
    <row r="782" spans="1:6">
      <c r="A782" s="165">
        <v>2110503</v>
      </c>
      <c r="B782" s="165" t="s">
        <v>953</v>
      </c>
      <c r="C782" s="187"/>
      <c r="D782" s="184">
        <v>0</v>
      </c>
      <c r="E782" s="184">
        <f t="shared" si="25"/>
        <v>0</v>
      </c>
      <c r="F782" s="17" t="str">
        <f t="shared" si="24"/>
        <v/>
      </c>
    </row>
    <row r="783" spans="1:6">
      <c r="A783" s="165">
        <v>2110506</v>
      </c>
      <c r="B783" s="165" t="s">
        <v>954</v>
      </c>
      <c r="C783" s="187"/>
      <c r="D783" s="184">
        <v>0</v>
      </c>
      <c r="E783" s="184">
        <f t="shared" si="25"/>
        <v>0</v>
      </c>
      <c r="F783" s="17" t="str">
        <f t="shared" si="24"/>
        <v/>
      </c>
    </row>
    <row r="784" spans="1:6">
      <c r="A784" s="165">
        <v>2110507</v>
      </c>
      <c r="B784" s="165" t="s">
        <v>955</v>
      </c>
      <c r="C784" s="187"/>
      <c r="D784" s="184">
        <v>0</v>
      </c>
      <c r="E784" s="184">
        <f t="shared" si="25"/>
        <v>0</v>
      </c>
      <c r="F784" s="17" t="str">
        <f t="shared" si="24"/>
        <v/>
      </c>
    </row>
    <row r="785" spans="1:6">
      <c r="A785" s="165">
        <v>2110599</v>
      </c>
      <c r="B785" s="165" t="s">
        <v>956</v>
      </c>
      <c r="C785" s="187"/>
      <c r="D785" s="184">
        <v>0</v>
      </c>
      <c r="E785" s="184">
        <f t="shared" si="25"/>
        <v>0</v>
      </c>
      <c r="F785" s="17" t="str">
        <f t="shared" si="24"/>
        <v/>
      </c>
    </row>
    <row r="786" spans="1:6">
      <c r="A786" s="165">
        <v>21106</v>
      </c>
      <c r="B786" s="164" t="s">
        <v>957</v>
      </c>
      <c r="C786" s="188"/>
      <c r="D786" s="183">
        <f>SUM(D787:D791)</f>
        <v>0</v>
      </c>
      <c r="E786" s="183">
        <f t="shared" si="25"/>
        <v>0</v>
      </c>
      <c r="F786" s="17" t="str">
        <f t="shared" si="24"/>
        <v/>
      </c>
    </row>
    <row r="787" spans="1:6">
      <c r="A787" s="165">
        <v>2110602</v>
      </c>
      <c r="B787" s="165" t="s">
        <v>958</v>
      </c>
      <c r="C787" s="187"/>
      <c r="D787" s="184">
        <v>0</v>
      </c>
      <c r="E787" s="184">
        <f t="shared" si="25"/>
        <v>0</v>
      </c>
      <c r="F787" s="17" t="str">
        <f t="shared" si="24"/>
        <v/>
      </c>
    </row>
    <row r="788" spans="1:6">
      <c r="A788" s="165">
        <v>2110603</v>
      </c>
      <c r="B788" s="165" t="s">
        <v>959</v>
      </c>
      <c r="C788" s="187"/>
      <c r="D788" s="184">
        <v>0</v>
      </c>
      <c r="E788" s="184">
        <f t="shared" si="25"/>
        <v>0</v>
      </c>
      <c r="F788" s="17" t="str">
        <f t="shared" si="24"/>
        <v/>
      </c>
    </row>
    <row r="789" spans="1:6">
      <c r="A789" s="165">
        <v>2110604</v>
      </c>
      <c r="B789" s="165" t="s">
        <v>960</v>
      </c>
      <c r="C789" s="187"/>
      <c r="D789" s="184">
        <v>0</v>
      </c>
      <c r="E789" s="184">
        <f t="shared" si="25"/>
        <v>0</v>
      </c>
      <c r="F789" s="17" t="str">
        <f t="shared" si="24"/>
        <v/>
      </c>
    </row>
    <row r="790" spans="1:6">
      <c r="A790" s="165">
        <v>2110605</v>
      </c>
      <c r="B790" s="165" t="s">
        <v>961</v>
      </c>
      <c r="C790" s="187"/>
      <c r="D790" s="184">
        <v>0</v>
      </c>
      <c r="E790" s="184">
        <f t="shared" si="25"/>
        <v>0</v>
      </c>
      <c r="F790" s="17" t="str">
        <f t="shared" si="24"/>
        <v/>
      </c>
    </row>
    <row r="791" spans="1:6">
      <c r="A791" s="165">
        <v>2110699</v>
      </c>
      <c r="B791" s="165" t="s">
        <v>962</v>
      </c>
      <c r="C791" s="187"/>
      <c r="D791" s="184">
        <v>0</v>
      </c>
      <c r="E791" s="184">
        <f t="shared" si="25"/>
        <v>0</v>
      </c>
      <c r="F791" s="17" t="str">
        <f t="shared" si="24"/>
        <v/>
      </c>
    </row>
    <row r="792" spans="1:6">
      <c r="A792" s="165">
        <v>21107</v>
      </c>
      <c r="B792" s="164" t="s">
        <v>963</v>
      </c>
      <c r="C792" s="188"/>
      <c r="D792" s="183">
        <f>SUM(D793:D794)</f>
        <v>0</v>
      </c>
      <c r="E792" s="183">
        <f t="shared" si="25"/>
        <v>0</v>
      </c>
      <c r="F792" s="17" t="str">
        <f t="shared" si="24"/>
        <v/>
      </c>
    </row>
    <row r="793" spans="1:6">
      <c r="A793" s="165">
        <v>2110704</v>
      </c>
      <c r="B793" s="165" t="s">
        <v>964</v>
      </c>
      <c r="C793" s="187"/>
      <c r="D793" s="184">
        <v>0</v>
      </c>
      <c r="E793" s="184">
        <f t="shared" si="25"/>
        <v>0</v>
      </c>
      <c r="F793" s="17" t="str">
        <f t="shared" si="24"/>
        <v/>
      </c>
    </row>
    <row r="794" spans="1:6">
      <c r="A794" s="165">
        <v>2110799</v>
      </c>
      <c r="B794" s="165" t="s">
        <v>965</v>
      </c>
      <c r="C794" s="187"/>
      <c r="D794" s="184">
        <v>0</v>
      </c>
      <c r="E794" s="184">
        <f t="shared" si="25"/>
        <v>0</v>
      </c>
      <c r="F794" s="17" t="str">
        <f t="shared" si="24"/>
        <v/>
      </c>
    </row>
    <row r="795" spans="1:6">
      <c r="A795" s="165">
        <v>21108</v>
      </c>
      <c r="B795" s="164" t="s">
        <v>966</v>
      </c>
      <c r="C795" s="188"/>
      <c r="D795" s="183">
        <f>SUM(D796:D797)</f>
        <v>0</v>
      </c>
      <c r="E795" s="183">
        <f t="shared" si="25"/>
        <v>0</v>
      </c>
      <c r="F795" s="17" t="str">
        <f t="shared" si="24"/>
        <v/>
      </c>
    </row>
    <row r="796" spans="1:6">
      <c r="A796" s="165">
        <v>2110804</v>
      </c>
      <c r="B796" s="165" t="s">
        <v>967</v>
      </c>
      <c r="C796" s="187"/>
      <c r="D796" s="184">
        <v>0</v>
      </c>
      <c r="E796" s="184">
        <f t="shared" si="25"/>
        <v>0</v>
      </c>
      <c r="F796" s="17" t="str">
        <f t="shared" si="24"/>
        <v/>
      </c>
    </row>
    <row r="797" spans="1:6">
      <c r="A797" s="165">
        <v>2110899</v>
      </c>
      <c r="B797" s="165" t="s">
        <v>968</v>
      </c>
      <c r="C797" s="187"/>
      <c r="D797" s="184">
        <v>0</v>
      </c>
      <c r="E797" s="184">
        <f t="shared" si="25"/>
        <v>0</v>
      </c>
      <c r="F797" s="17" t="str">
        <f t="shared" si="24"/>
        <v/>
      </c>
    </row>
    <row r="798" spans="1:6">
      <c r="A798" s="165">
        <v>21109</v>
      </c>
      <c r="B798" s="164" t="s">
        <v>969</v>
      </c>
      <c r="C798" s="188"/>
      <c r="D798" s="183">
        <f>D799</f>
        <v>0</v>
      </c>
      <c r="E798" s="183">
        <f t="shared" si="25"/>
        <v>0</v>
      </c>
      <c r="F798" s="17" t="str">
        <f t="shared" si="24"/>
        <v/>
      </c>
    </row>
    <row r="799" spans="1:6">
      <c r="A799" s="165">
        <v>2110901</v>
      </c>
      <c r="B799" s="165" t="s">
        <v>970</v>
      </c>
      <c r="C799" s="187"/>
      <c r="D799" s="184">
        <v>0</v>
      </c>
      <c r="E799" s="184">
        <f t="shared" si="25"/>
        <v>0</v>
      </c>
      <c r="F799" s="17" t="str">
        <f t="shared" si="24"/>
        <v/>
      </c>
    </row>
    <row r="800" ht="13.5" spans="1:6">
      <c r="A800" s="165">
        <v>21110</v>
      </c>
      <c r="B800" s="164" t="s">
        <v>971</v>
      </c>
      <c r="C800" s="183">
        <f>C801</f>
        <v>61</v>
      </c>
      <c r="D800" s="183">
        <f>D801</f>
        <v>0</v>
      </c>
      <c r="E800" s="183">
        <f t="shared" si="25"/>
        <v>-61</v>
      </c>
      <c r="F800" s="17">
        <f t="shared" si="24"/>
        <v>-100</v>
      </c>
    </row>
    <row r="801" ht="13.5" spans="1:6">
      <c r="A801" s="165">
        <v>2111001</v>
      </c>
      <c r="B801" s="165" t="s">
        <v>972</v>
      </c>
      <c r="C801" s="184">
        <v>61</v>
      </c>
      <c r="D801" s="184">
        <v>0</v>
      </c>
      <c r="E801" s="184">
        <f t="shared" si="25"/>
        <v>-61</v>
      </c>
      <c r="F801" s="17">
        <f t="shared" si="24"/>
        <v>-100</v>
      </c>
    </row>
    <row r="802" spans="1:6">
      <c r="A802" s="165">
        <v>21111</v>
      </c>
      <c r="B802" s="164" t="s">
        <v>973</v>
      </c>
      <c r="C802" s="188"/>
      <c r="D802" s="183">
        <f>SUM(D803:D807)</f>
        <v>0</v>
      </c>
      <c r="E802" s="183">
        <f t="shared" si="25"/>
        <v>0</v>
      </c>
      <c r="F802" s="17" t="str">
        <f t="shared" si="24"/>
        <v/>
      </c>
    </row>
    <row r="803" spans="1:6">
      <c r="A803" s="165">
        <v>2111101</v>
      </c>
      <c r="B803" s="165" t="s">
        <v>974</v>
      </c>
      <c r="C803" s="187"/>
      <c r="D803" s="184">
        <v>0</v>
      </c>
      <c r="E803" s="184">
        <f t="shared" si="25"/>
        <v>0</v>
      </c>
      <c r="F803" s="17" t="str">
        <f t="shared" si="24"/>
        <v/>
      </c>
    </row>
    <row r="804" spans="1:6">
      <c r="A804" s="165">
        <v>2111102</v>
      </c>
      <c r="B804" s="165" t="s">
        <v>975</v>
      </c>
      <c r="C804" s="187"/>
      <c r="D804" s="184">
        <v>0</v>
      </c>
      <c r="E804" s="184">
        <f t="shared" si="25"/>
        <v>0</v>
      </c>
      <c r="F804" s="17" t="str">
        <f t="shared" si="24"/>
        <v/>
      </c>
    </row>
    <row r="805" spans="1:6">
      <c r="A805" s="165">
        <v>2111103</v>
      </c>
      <c r="B805" s="165" t="s">
        <v>976</v>
      </c>
      <c r="C805" s="187"/>
      <c r="D805" s="184">
        <v>0</v>
      </c>
      <c r="E805" s="184">
        <f t="shared" si="25"/>
        <v>0</v>
      </c>
      <c r="F805" s="17" t="str">
        <f t="shared" si="24"/>
        <v/>
      </c>
    </row>
    <row r="806" spans="1:6">
      <c r="A806" s="165">
        <v>2111104</v>
      </c>
      <c r="B806" s="165" t="s">
        <v>977</v>
      </c>
      <c r="C806" s="187"/>
      <c r="D806" s="184">
        <v>0</v>
      </c>
      <c r="E806" s="184">
        <f t="shared" si="25"/>
        <v>0</v>
      </c>
      <c r="F806" s="17" t="str">
        <f t="shared" si="24"/>
        <v/>
      </c>
    </row>
    <row r="807" spans="1:6">
      <c r="A807" s="165">
        <v>2111199</v>
      </c>
      <c r="B807" s="165" t="s">
        <v>978</v>
      </c>
      <c r="C807" s="187"/>
      <c r="D807" s="184">
        <v>0</v>
      </c>
      <c r="E807" s="184">
        <f t="shared" si="25"/>
        <v>0</v>
      </c>
      <c r="F807" s="17" t="str">
        <f t="shared" si="24"/>
        <v/>
      </c>
    </row>
    <row r="808" ht="13.5" spans="1:6">
      <c r="A808" s="165">
        <v>21112</v>
      </c>
      <c r="B808" s="164" t="s">
        <v>979</v>
      </c>
      <c r="C808" s="183">
        <f>C809</f>
        <v>60</v>
      </c>
      <c r="D808" s="183">
        <f>D809</f>
        <v>0</v>
      </c>
      <c r="E808" s="183">
        <f t="shared" si="25"/>
        <v>-60</v>
      </c>
      <c r="F808" s="17">
        <f t="shared" si="24"/>
        <v>-100</v>
      </c>
    </row>
    <row r="809" ht="13.5" spans="1:6">
      <c r="A809" s="165">
        <v>2111201</v>
      </c>
      <c r="B809" s="165" t="s">
        <v>980</v>
      </c>
      <c r="C809" s="184">
        <v>60</v>
      </c>
      <c r="D809" s="184">
        <v>0</v>
      </c>
      <c r="E809" s="184">
        <f t="shared" si="25"/>
        <v>-60</v>
      </c>
      <c r="F809" s="17">
        <f t="shared" si="24"/>
        <v>-100</v>
      </c>
    </row>
    <row r="810" spans="1:6">
      <c r="A810" s="165">
        <v>21113</v>
      </c>
      <c r="B810" s="164" t="s">
        <v>981</v>
      </c>
      <c r="C810" s="188"/>
      <c r="D810" s="183">
        <f>D811</f>
        <v>0</v>
      </c>
      <c r="E810" s="183">
        <f t="shared" si="25"/>
        <v>0</v>
      </c>
      <c r="F810" s="17" t="str">
        <f t="shared" si="24"/>
        <v/>
      </c>
    </row>
    <row r="811" spans="1:6">
      <c r="A811" s="165">
        <v>2111301</v>
      </c>
      <c r="B811" s="165" t="s">
        <v>982</v>
      </c>
      <c r="C811" s="187"/>
      <c r="D811" s="184">
        <v>0</v>
      </c>
      <c r="E811" s="184">
        <f t="shared" si="25"/>
        <v>0</v>
      </c>
      <c r="F811" s="17" t="str">
        <f t="shared" si="24"/>
        <v/>
      </c>
    </row>
    <row r="812" spans="1:6">
      <c r="A812" s="165">
        <v>21114</v>
      </c>
      <c r="B812" s="164" t="s">
        <v>983</v>
      </c>
      <c r="C812" s="188"/>
      <c r="D812" s="183">
        <f>SUM(D813:D822)</f>
        <v>0</v>
      </c>
      <c r="E812" s="183">
        <f t="shared" si="25"/>
        <v>0</v>
      </c>
      <c r="F812" s="17" t="str">
        <f t="shared" si="24"/>
        <v/>
      </c>
    </row>
    <row r="813" spans="1:6">
      <c r="A813" s="165">
        <v>2111401</v>
      </c>
      <c r="B813" s="165" t="s">
        <v>381</v>
      </c>
      <c r="C813" s="187"/>
      <c r="D813" s="184">
        <v>0</v>
      </c>
      <c r="E813" s="184">
        <f t="shared" si="25"/>
        <v>0</v>
      </c>
      <c r="F813" s="17" t="str">
        <f t="shared" si="24"/>
        <v/>
      </c>
    </row>
    <row r="814" spans="1:6">
      <c r="A814" s="165">
        <v>2111402</v>
      </c>
      <c r="B814" s="165" t="s">
        <v>382</v>
      </c>
      <c r="C814" s="187"/>
      <c r="D814" s="184">
        <v>0</v>
      </c>
      <c r="E814" s="184">
        <f t="shared" si="25"/>
        <v>0</v>
      </c>
      <c r="F814" s="17" t="str">
        <f t="shared" si="24"/>
        <v/>
      </c>
    </row>
    <row r="815" spans="1:6">
      <c r="A815" s="165">
        <v>2111403</v>
      </c>
      <c r="B815" s="165" t="s">
        <v>383</v>
      </c>
      <c r="C815" s="187"/>
      <c r="D815" s="184">
        <v>0</v>
      </c>
      <c r="E815" s="184">
        <f t="shared" si="25"/>
        <v>0</v>
      </c>
      <c r="F815" s="17" t="str">
        <f t="shared" si="24"/>
        <v/>
      </c>
    </row>
    <row r="816" spans="1:6">
      <c r="A816" s="165">
        <v>2111406</v>
      </c>
      <c r="B816" s="165" t="s">
        <v>984</v>
      </c>
      <c r="C816" s="187"/>
      <c r="D816" s="184">
        <v>0</v>
      </c>
      <c r="E816" s="184">
        <f t="shared" si="25"/>
        <v>0</v>
      </c>
      <c r="F816" s="17" t="str">
        <f t="shared" si="24"/>
        <v/>
      </c>
    </row>
    <row r="817" spans="1:6">
      <c r="A817" s="165">
        <v>2111407</v>
      </c>
      <c r="B817" s="165" t="s">
        <v>985</v>
      </c>
      <c r="C817" s="187"/>
      <c r="D817" s="184">
        <v>0</v>
      </c>
      <c r="E817" s="184">
        <f t="shared" si="25"/>
        <v>0</v>
      </c>
      <c r="F817" s="17" t="str">
        <f t="shared" si="24"/>
        <v/>
      </c>
    </row>
    <row r="818" spans="1:6">
      <c r="A818" s="165">
        <v>2111408</v>
      </c>
      <c r="B818" s="165" t="s">
        <v>986</v>
      </c>
      <c r="C818" s="187"/>
      <c r="D818" s="184">
        <v>0</v>
      </c>
      <c r="E818" s="184">
        <f t="shared" si="25"/>
        <v>0</v>
      </c>
      <c r="F818" s="17" t="str">
        <f t="shared" si="24"/>
        <v/>
      </c>
    </row>
    <row r="819" spans="1:6">
      <c r="A819" s="165">
        <v>2111411</v>
      </c>
      <c r="B819" s="165" t="s">
        <v>422</v>
      </c>
      <c r="C819" s="187"/>
      <c r="D819" s="184">
        <v>0</v>
      </c>
      <c r="E819" s="184">
        <f t="shared" si="25"/>
        <v>0</v>
      </c>
      <c r="F819" s="17" t="str">
        <f t="shared" si="24"/>
        <v/>
      </c>
    </row>
    <row r="820" spans="1:6">
      <c r="A820" s="165">
        <v>2111413</v>
      </c>
      <c r="B820" s="165" t="s">
        <v>987</v>
      </c>
      <c r="C820" s="187"/>
      <c r="D820" s="184">
        <v>0</v>
      </c>
      <c r="E820" s="184">
        <f t="shared" si="25"/>
        <v>0</v>
      </c>
      <c r="F820" s="17" t="str">
        <f t="shared" si="24"/>
        <v/>
      </c>
    </row>
    <row r="821" spans="1:6">
      <c r="A821" s="165">
        <v>2111450</v>
      </c>
      <c r="B821" s="165" t="s">
        <v>390</v>
      </c>
      <c r="C821" s="187"/>
      <c r="D821" s="184">
        <v>0</v>
      </c>
      <c r="E821" s="184">
        <f t="shared" si="25"/>
        <v>0</v>
      </c>
      <c r="F821" s="17" t="str">
        <f t="shared" si="24"/>
        <v/>
      </c>
    </row>
    <row r="822" spans="1:6">
      <c r="A822" s="165">
        <v>2111499</v>
      </c>
      <c r="B822" s="165" t="s">
        <v>988</v>
      </c>
      <c r="C822" s="187"/>
      <c r="D822" s="184">
        <v>0</v>
      </c>
      <c r="E822" s="184">
        <f t="shared" si="25"/>
        <v>0</v>
      </c>
      <c r="F822" s="17" t="str">
        <f t="shared" si="24"/>
        <v/>
      </c>
    </row>
    <row r="823" ht="13.5" spans="1:6">
      <c r="A823" s="165">
        <v>21199</v>
      </c>
      <c r="B823" s="164" t="s">
        <v>989</v>
      </c>
      <c r="C823" s="183">
        <f>C824</f>
        <v>102</v>
      </c>
      <c r="D823" s="183">
        <f>D824</f>
        <v>0</v>
      </c>
      <c r="E823" s="183">
        <f t="shared" si="25"/>
        <v>-102</v>
      </c>
      <c r="F823" s="17">
        <f t="shared" si="24"/>
        <v>-100</v>
      </c>
    </row>
    <row r="824" ht="13.5" spans="1:6">
      <c r="A824" s="165">
        <v>2119999</v>
      </c>
      <c r="B824" s="165" t="s">
        <v>990</v>
      </c>
      <c r="C824" s="184">
        <v>102</v>
      </c>
      <c r="D824" s="184">
        <v>0</v>
      </c>
      <c r="E824" s="184">
        <f t="shared" si="25"/>
        <v>-102</v>
      </c>
      <c r="F824" s="17">
        <f t="shared" si="24"/>
        <v>-100</v>
      </c>
    </row>
    <row r="825" ht="13.5" spans="1:6">
      <c r="A825" s="165">
        <v>212</v>
      </c>
      <c r="B825" s="164" t="s">
        <v>991</v>
      </c>
      <c r="C825" s="183">
        <f>SUM(C826,C837,C839,C842,C844,C846)</f>
        <v>10007</v>
      </c>
      <c r="D825" s="183">
        <f>SUM(D826,D837,D839,D842,D844,D846)</f>
        <v>10032</v>
      </c>
      <c r="E825" s="183">
        <f t="shared" si="25"/>
        <v>25</v>
      </c>
      <c r="F825" s="17">
        <f t="shared" si="24"/>
        <v>0.2</v>
      </c>
    </row>
    <row r="826" ht="13.5" spans="1:6">
      <c r="A826" s="165">
        <v>21201</v>
      </c>
      <c r="B826" s="164" t="s">
        <v>992</v>
      </c>
      <c r="C826" s="183">
        <f>SUM(C827:C836)</f>
        <v>2735</v>
      </c>
      <c r="D826" s="183">
        <f>SUM(D827:D836)</f>
        <v>2059</v>
      </c>
      <c r="E826" s="183">
        <f t="shared" si="25"/>
        <v>-676</v>
      </c>
      <c r="F826" s="17">
        <f t="shared" si="24"/>
        <v>-24.7</v>
      </c>
    </row>
    <row r="827" ht="13.5" spans="1:6">
      <c r="A827" s="165">
        <v>2120101</v>
      </c>
      <c r="B827" s="165" t="s">
        <v>381</v>
      </c>
      <c r="C827" s="184">
        <v>1071</v>
      </c>
      <c r="D827" s="184">
        <v>1157</v>
      </c>
      <c r="E827" s="184">
        <f t="shared" si="25"/>
        <v>86</v>
      </c>
      <c r="F827" s="17">
        <f t="shared" si="24"/>
        <v>8</v>
      </c>
    </row>
    <row r="828" ht="13.5" spans="1:6">
      <c r="A828" s="165">
        <v>2120102</v>
      </c>
      <c r="B828" s="165" t="s">
        <v>382</v>
      </c>
      <c r="C828" s="184">
        <v>886</v>
      </c>
      <c r="D828" s="184">
        <v>414</v>
      </c>
      <c r="E828" s="184">
        <f t="shared" si="25"/>
        <v>-472</v>
      </c>
      <c r="F828" s="17">
        <f t="shared" si="24"/>
        <v>-53.3</v>
      </c>
    </row>
    <row r="829" spans="1:6">
      <c r="A829" s="165">
        <v>2120103</v>
      </c>
      <c r="B829" s="165" t="s">
        <v>383</v>
      </c>
      <c r="C829" s="187"/>
      <c r="D829" s="184">
        <v>0</v>
      </c>
      <c r="E829" s="184">
        <f t="shared" si="25"/>
        <v>0</v>
      </c>
      <c r="F829" s="17" t="str">
        <f t="shared" si="24"/>
        <v/>
      </c>
    </row>
    <row r="830" ht="13.5" spans="1:6">
      <c r="A830" s="165">
        <v>2120104</v>
      </c>
      <c r="B830" s="165" t="s">
        <v>993</v>
      </c>
      <c r="C830" s="184">
        <v>218</v>
      </c>
      <c r="D830" s="184">
        <v>183</v>
      </c>
      <c r="E830" s="184">
        <f t="shared" si="25"/>
        <v>-35</v>
      </c>
      <c r="F830" s="17">
        <f t="shared" si="24"/>
        <v>-16.1</v>
      </c>
    </row>
    <row r="831" spans="1:6">
      <c r="A831" s="165">
        <v>2120105</v>
      </c>
      <c r="B831" s="165" t="s">
        <v>994</v>
      </c>
      <c r="C831" s="187"/>
      <c r="D831" s="184">
        <v>0</v>
      </c>
      <c r="E831" s="184">
        <f t="shared" si="25"/>
        <v>0</v>
      </c>
      <c r="F831" s="17" t="str">
        <f t="shared" si="24"/>
        <v/>
      </c>
    </row>
    <row r="832" ht="13.5" spans="1:6">
      <c r="A832" s="165">
        <v>2120106</v>
      </c>
      <c r="B832" s="165" t="s">
        <v>995</v>
      </c>
      <c r="C832" s="184">
        <v>22</v>
      </c>
      <c r="D832" s="184">
        <v>20</v>
      </c>
      <c r="E832" s="184">
        <f t="shared" si="25"/>
        <v>-2</v>
      </c>
      <c r="F832" s="17">
        <f t="shared" si="24"/>
        <v>-9.1</v>
      </c>
    </row>
    <row r="833" ht="13.5" spans="1:6">
      <c r="A833" s="165">
        <v>2120107</v>
      </c>
      <c r="B833" s="165" t="s">
        <v>996</v>
      </c>
      <c r="C833" s="184">
        <v>60</v>
      </c>
      <c r="D833" s="184">
        <v>57</v>
      </c>
      <c r="E833" s="184">
        <f t="shared" si="25"/>
        <v>-3</v>
      </c>
      <c r="F833" s="17">
        <f t="shared" si="24"/>
        <v>-5</v>
      </c>
    </row>
    <row r="834" ht="13.5" spans="1:6">
      <c r="A834" s="165">
        <v>2120109</v>
      </c>
      <c r="B834" s="165" t="s">
        <v>997</v>
      </c>
      <c r="C834" s="184">
        <v>40</v>
      </c>
      <c r="D834" s="184">
        <v>40</v>
      </c>
      <c r="E834" s="184">
        <f t="shared" si="25"/>
        <v>0</v>
      </c>
      <c r="F834" s="17">
        <f t="shared" si="24"/>
        <v>0</v>
      </c>
    </row>
    <row r="835" spans="1:6">
      <c r="A835" s="165">
        <v>2120110</v>
      </c>
      <c r="B835" s="165" t="s">
        <v>998</v>
      </c>
      <c r="C835" s="187"/>
      <c r="D835" s="184">
        <v>0</v>
      </c>
      <c r="E835" s="184">
        <f t="shared" si="25"/>
        <v>0</v>
      </c>
      <c r="F835" s="17" t="str">
        <f t="shared" si="24"/>
        <v/>
      </c>
    </row>
    <row r="836" ht="13.5" spans="1:6">
      <c r="A836" s="165">
        <v>2120199</v>
      </c>
      <c r="B836" s="165" t="s">
        <v>999</v>
      </c>
      <c r="C836" s="184">
        <v>438</v>
      </c>
      <c r="D836" s="184">
        <v>188</v>
      </c>
      <c r="E836" s="184">
        <f t="shared" si="25"/>
        <v>-250</v>
      </c>
      <c r="F836" s="17">
        <f t="shared" ref="F836:F899" si="26">IF(C836&lt;&gt;0,ROUND(100*(D836/C836-1),1),"")</f>
        <v>-57.1</v>
      </c>
    </row>
    <row r="837" spans="1:6">
      <c r="A837" s="165">
        <v>21202</v>
      </c>
      <c r="B837" s="164" t="s">
        <v>1000</v>
      </c>
      <c r="C837" s="188"/>
      <c r="D837" s="183">
        <f>D838</f>
        <v>0</v>
      </c>
      <c r="E837" s="183">
        <f t="shared" ref="E837:E900" si="27">D837-C837</f>
        <v>0</v>
      </c>
      <c r="F837" s="17" t="str">
        <f t="shared" si="26"/>
        <v/>
      </c>
    </row>
    <row r="838" spans="1:6">
      <c r="A838" s="165">
        <v>2120201</v>
      </c>
      <c r="B838" s="165" t="s">
        <v>1001</v>
      </c>
      <c r="C838" s="187"/>
      <c r="D838" s="184">
        <v>0</v>
      </c>
      <c r="E838" s="184">
        <f t="shared" si="27"/>
        <v>0</v>
      </c>
      <c r="F838" s="17" t="str">
        <f t="shared" si="26"/>
        <v/>
      </c>
    </row>
    <row r="839" ht="13.5" spans="1:6">
      <c r="A839" s="165">
        <v>21203</v>
      </c>
      <c r="B839" s="164" t="s">
        <v>1002</v>
      </c>
      <c r="C839" s="183">
        <f>SUM(C840:C841)</f>
        <v>816</v>
      </c>
      <c r="D839" s="183">
        <f>SUM(D840:D841)</f>
        <v>292</v>
      </c>
      <c r="E839" s="183">
        <f t="shared" si="27"/>
        <v>-524</v>
      </c>
      <c r="F839" s="17">
        <f t="shared" si="26"/>
        <v>-64.2</v>
      </c>
    </row>
    <row r="840" spans="1:6">
      <c r="A840" s="165">
        <v>2120303</v>
      </c>
      <c r="B840" s="165" t="s">
        <v>1003</v>
      </c>
      <c r="C840" s="187"/>
      <c r="D840" s="184">
        <v>0</v>
      </c>
      <c r="E840" s="184">
        <f t="shared" si="27"/>
        <v>0</v>
      </c>
      <c r="F840" s="17" t="str">
        <f t="shared" si="26"/>
        <v/>
      </c>
    </row>
    <row r="841" ht="13.5" spans="1:6">
      <c r="A841" s="165">
        <v>2120399</v>
      </c>
      <c r="B841" s="165" t="s">
        <v>1004</v>
      </c>
      <c r="C841" s="184">
        <v>816</v>
      </c>
      <c r="D841" s="184">
        <v>292</v>
      </c>
      <c r="E841" s="184">
        <f t="shared" si="27"/>
        <v>-524</v>
      </c>
      <c r="F841" s="17">
        <f t="shared" si="26"/>
        <v>-64.2</v>
      </c>
    </row>
    <row r="842" ht="13.5" spans="1:6">
      <c r="A842" s="165">
        <v>21205</v>
      </c>
      <c r="B842" s="164" t="s">
        <v>1005</v>
      </c>
      <c r="C842" s="183">
        <f>C843</f>
        <v>2265</v>
      </c>
      <c r="D842" s="183">
        <f t="shared" ref="D842:D846" si="28">D843</f>
        <v>740</v>
      </c>
      <c r="E842" s="183">
        <f t="shared" si="27"/>
        <v>-1525</v>
      </c>
      <c r="F842" s="17">
        <f t="shared" si="26"/>
        <v>-67.3</v>
      </c>
    </row>
    <row r="843" ht="13.5" spans="1:6">
      <c r="A843" s="165">
        <v>2120501</v>
      </c>
      <c r="B843" s="165" t="s">
        <v>1006</v>
      </c>
      <c r="C843" s="184">
        <v>2265</v>
      </c>
      <c r="D843" s="184">
        <v>740</v>
      </c>
      <c r="E843" s="184">
        <f t="shared" si="27"/>
        <v>-1525</v>
      </c>
      <c r="F843" s="17">
        <f t="shared" si="26"/>
        <v>-67.3</v>
      </c>
    </row>
    <row r="844" spans="1:6">
      <c r="A844" s="165">
        <v>21206</v>
      </c>
      <c r="B844" s="164" t="s">
        <v>1007</v>
      </c>
      <c r="C844" s="188"/>
      <c r="D844" s="183">
        <f t="shared" si="28"/>
        <v>0</v>
      </c>
      <c r="E844" s="183">
        <f t="shared" si="27"/>
        <v>0</v>
      </c>
      <c r="F844" s="17" t="str">
        <f t="shared" si="26"/>
        <v/>
      </c>
    </row>
    <row r="845" spans="1:6">
      <c r="A845" s="165">
        <v>2120601</v>
      </c>
      <c r="B845" s="165" t="s">
        <v>1008</v>
      </c>
      <c r="C845" s="187"/>
      <c r="D845" s="184">
        <v>0</v>
      </c>
      <c r="E845" s="184">
        <f t="shared" si="27"/>
        <v>0</v>
      </c>
      <c r="F845" s="17" t="str">
        <f t="shared" si="26"/>
        <v/>
      </c>
    </row>
    <row r="846" ht="13.5" spans="1:6">
      <c r="A846" s="165">
        <v>21299</v>
      </c>
      <c r="B846" s="164" t="s">
        <v>1009</v>
      </c>
      <c r="C846" s="183">
        <f>C847</f>
        <v>4191</v>
      </c>
      <c r="D846" s="183">
        <f t="shared" si="28"/>
        <v>6941</v>
      </c>
      <c r="E846" s="183">
        <f t="shared" si="27"/>
        <v>2750</v>
      </c>
      <c r="F846" s="17">
        <f t="shared" si="26"/>
        <v>65.6</v>
      </c>
    </row>
    <row r="847" ht="13.5" spans="1:6">
      <c r="A847" s="165">
        <v>2129999</v>
      </c>
      <c r="B847" s="165" t="s">
        <v>1010</v>
      </c>
      <c r="C847" s="184">
        <v>4191</v>
      </c>
      <c r="D847" s="184">
        <v>6941</v>
      </c>
      <c r="E847" s="184">
        <f t="shared" si="27"/>
        <v>2750</v>
      </c>
      <c r="F847" s="17">
        <f t="shared" si="26"/>
        <v>65.6</v>
      </c>
    </row>
    <row r="848" ht="13.5" spans="1:6">
      <c r="A848" s="165">
        <v>213</v>
      </c>
      <c r="B848" s="164" t="s">
        <v>1011</v>
      </c>
      <c r="C848" s="183">
        <f>SUM(C849,C875,C897,C925,C936,C943,C949,C952)</f>
        <v>41469</v>
      </c>
      <c r="D848" s="183">
        <f>SUM(D849,D875,D897,D925,D936,D943,D949,D952)</f>
        <v>38004</v>
      </c>
      <c r="E848" s="183">
        <f t="shared" si="27"/>
        <v>-3465</v>
      </c>
      <c r="F848" s="17">
        <f t="shared" si="26"/>
        <v>-8.4</v>
      </c>
    </row>
    <row r="849" ht="13.5" spans="1:6">
      <c r="A849" s="165">
        <v>21301</v>
      </c>
      <c r="B849" s="164" t="s">
        <v>1012</v>
      </c>
      <c r="C849" s="183">
        <f>SUM(C850:C874)</f>
        <v>17815</v>
      </c>
      <c r="D849" s="183">
        <f>SUM(D850:D874)</f>
        <v>17093</v>
      </c>
      <c r="E849" s="183">
        <f t="shared" si="27"/>
        <v>-722</v>
      </c>
      <c r="F849" s="17">
        <f t="shared" si="26"/>
        <v>-4.1</v>
      </c>
    </row>
    <row r="850" ht="13.5" spans="1:6">
      <c r="A850" s="165">
        <v>2130101</v>
      </c>
      <c r="B850" s="165" t="s">
        <v>381</v>
      </c>
      <c r="C850" s="184">
        <v>1190</v>
      </c>
      <c r="D850" s="184">
        <v>1228</v>
      </c>
      <c r="E850" s="184">
        <f t="shared" si="27"/>
        <v>38</v>
      </c>
      <c r="F850" s="17">
        <f t="shared" si="26"/>
        <v>3.2</v>
      </c>
    </row>
    <row r="851" ht="13.5" spans="1:6">
      <c r="A851" s="165">
        <v>2130102</v>
      </c>
      <c r="B851" s="165" t="s">
        <v>382</v>
      </c>
      <c r="C851" s="184">
        <v>48</v>
      </c>
      <c r="D851" s="184">
        <v>12</v>
      </c>
      <c r="E851" s="184">
        <f t="shared" si="27"/>
        <v>-36</v>
      </c>
      <c r="F851" s="17">
        <f t="shared" si="26"/>
        <v>-75</v>
      </c>
    </row>
    <row r="852" spans="1:6">
      <c r="A852" s="165">
        <v>2130103</v>
      </c>
      <c r="B852" s="165" t="s">
        <v>383</v>
      </c>
      <c r="C852" s="187"/>
      <c r="D852" s="184">
        <v>0</v>
      </c>
      <c r="E852" s="184">
        <f t="shared" si="27"/>
        <v>0</v>
      </c>
      <c r="F852" s="17" t="str">
        <f t="shared" si="26"/>
        <v/>
      </c>
    </row>
    <row r="853" ht="13.5" spans="1:6">
      <c r="A853" s="165">
        <v>2130104</v>
      </c>
      <c r="B853" s="165" t="s">
        <v>390</v>
      </c>
      <c r="C853" s="184">
        <v>2707</v>
      </c>
      <c r="D853" s="184">
        <v>3120</v>
      </c>
      <c r="E853" s="184">
        <f t="shared" si="27"/>
        <v>413</v>
      </c>
      <c r="F853" s="17">
        <f t="shared" si="26"/>
        <v>15.3</v>
      </c>
    </row>
    <row r="854" spans="1:6">
      <c r="A854" s="165">
        <v>2130105</v>
      </c>
      <c r="B854" s="165" t="s">
        <v>1013</v>
      </c>
      <c r="C854" s="187"/>
      <c r="D854" s="184">
        <v>0</v>
      </c>
      <c r="E854" s="184">
        <f t="shared" si="27"/>
        <v>0</v>
      </c>
      <c r="F854" s="17" t="str">
        <f t="shared" si="26"/>
        <v/>
      </c>
    </row>
    <row r="855" ht="13.5" spans="1:6">
      <c r="A855" s="165">
        <v>2130106</v>
      </c>
      <c r="B855" s="165" t="s">
        <v>1014</v>
      </c>
      <c r="C855" s="184">
        <v>67</v>
      </c>
      <c r="D855" s="184">
        <v>55</v>
      </c>
      <c r="E855" s="184">
        <f t="shared" si="27"/>
        <v>-12</v>
      </c>
      <c r="F855" s="17">
        <f t="shared" si="26"/>
        <v>-17.9</v>
      </c>
    </row>
    <row r="856" ht="13.5" spans="1:6">
      <c r="A856" s="165">
        <v>2130108</v>
      </c>
      <c r="B856" s="165" t="s">
        <v>1015</v>
      </c>
      <c r="C856" s="184">
        <v>269</v>
      </c>
      <c r="D856" s="184">
        <v>581</v>
      </c>
      <c r="E856" s="184">
        <f t="shared" si="27"/>
        <v>312</v>
      </c>
      <c r="F856" s="17">
        <f t="shared" si="26"/>
        <v>116</v>
      </c>
    </row>
    <row r="857" ht="13.5" spans="1:6">
      <c r="A857" s="165">
        <v>2130109</v>
      </c>
      <c r="B857" s="165" t="s">
        <v>1016</v>
      </c>
      <c r="C857" s="184">
        <v>8</v>
      </c>
      <c r="D857" s="184">
        <v>52</v>
      </c>
      <c r="E857" s="184">
        <f t="shared" si="27"/>
        <v>44</v>
      </c>
      <c r="F857" s="17">
        <f t="shared" si="26"/>
        <v>550</v>
      </c>
    </row>
    <row r="858" ht="13.5" spans="1:6">
      <c r="A858" s="165">
        <v>2130110</v>
      </c>
      <c r="B858" s="165" t="s">
        <v>1017</v>
      </c>
      <c r="C858" s="184">
        <v>20</v>
      </c>
      <c r="D858" s="184">
        <v>6</v>
      </c>
      <c r="E858" s="184">
        <f t="shared" si="27"/>
        <v>-14</v>
      </c>
      <c r="F858" s="17">
        <f t="shared" si="26"/>
        <v>-70</v>
      </c>
    </row>
    <row r="859" spans="1:6">
      <c r="A859" s="165">
        <v>2130111</v>
      </c>
      <c r="B859" s="165" t="s">
        <v>1018</v>
      </c>
      <c r="C859" s="187"/>
      <c r="D859" s="184">
        <v>0</v>
      </c>
      <c r="E859" s="184">
        <f t="shared" si="27"/>
        <v>0</v>
      </c>
      <c r="F859" s="17" t="str">
        <f t="shared" si="26"/>
        <v/>
      </c>
    </row>
    <row r="860" ht="13.5" spans="1:6">
      <c r="A860" s="165">
        <v>2130112</v>
      </c>
      <c r="B860" s="165" t="s">
        <v>1019</v>
      </c>
      <c r="C860" s="184">
        <v>11</v>
      </c>
      <c r="D860" s="184">
        <v>0</v>
      </c>
      <c r="E860" s="184">
        <f t="shared" si="27"/>
        <v>-11</v>
      </c>
      <c r="F860" s="17">
        <f t="shared" si="26"/>
        <v>-100</v>
      </c>
    </row>
    <row r="861" spans="1:6">
      <c r="A861" s="165">
        <v>2130114</v>
      </c>
      <c r="B861" s="165" t="s">
        <v>1020</v>
      </c>
      <c r="C861" s="187"/>
      <c r="D861" s="184">
        <v>0</v>
      </c>
      <c r="E861" s="184">
        <f t="shared" si="27"/>
        <v>0</v>
      </c>
      <c r="F861" s="17" t="str">
        <f t="shared" si="26"/>
        <v/>
      </c>
    </row>
    <row r="862" spans="1:6">
      <c r="A862" s="165">
        <v>2130119</v>
      </c>
      <c r="B862" s="165" t="s">
        <v>1021</v>
      </c>
      <c r="C862" s="187"/>
      <c r="D862" s="184">
        <v>0</v>
      </c>
      <c r="E862" s="184">
        <f t="shared" si="27"/>
        <v>0</v>
      </c>
      <c r="F862" s="17" t="str">
        <f t="shared" si="26"/>
        <v/>
      </c>
    </row>
    <row r="863" spans="1:6">
      <c r="A863" s="165">
        <v>2130120</v>
      </c>
      <c r="B863" s="165" t="s">
        <v>1022</v>
      </c>
      <c r="C863" s="187"/>
      <c r="D863" s="184">
        <v>127</v>
      </c>
      <c r="E863" s="184">
        <f t="shared" si="27"/>
        <v>127</v>
      </c>
      <c r="F863" s="17" t="str">
        <f t="shared" si="26"/>
        <v/>
      </c>
    </row>
    <row r="864" spans="1:6">
      <c r="A864" s="165">
        <v>2130121</v>
      </c>
      <c r="B864" s="165" t="s">
        <v>1023</v>
      </c>
      <c r="C864" s="187"/>
      <c r="D864" s="184">
        <v>1</v>
      </c>
      <c r="E864" s="184">
        <f t="shared" si="27"/>
        <v>1</v>
      </c>
      <c r="F864" s="17" t="str">
        <f t="shared" si="26"/>
        <v/>
      </c>
    </row>
    <row r="865" ht="13.5" spans="1:6">
      <c r="A865" s="165">
        <v>2130122</v>
      </c>
      <c r="B865" s="165" t="s">
        <v>1024</v>
      </c>
      <c r="C865" s="184">
        <v>1713</v>
      </c>
      <c r="D865" s="184">
        <v>3256</v>
      </c>
      <c r="E865" s="184">
        <f t="shared" si="27"/>
        <v>1543</v>
      </c>
      <c r="F865" s="17">
        <f t="shared" si="26"/>
        <v>90.1</v>
      </c>
    </row>
    <row r="866" ht="13.5" spans="1:6">
      <c r="A866" s="165">
        <v>2130124</v>
      </c>
      <c r="B866" s="165" t="s">
        <v>1025</v>
      </c>
      <c r="C866" s="184">
        <v>135</v>
      </c>
      <c r="D866" s="184">
        <v>243</v>
      </c>
      <c r="E866" s="184">
        <f t="shared" si="27"/>
        <v>108</v>
      </c>
      <c r="F866" s="17">
        <f t="shared" si="26"/>
        <v>80</v>
      </c>
    </row>
    <row r="867" spans="1:6">
      <c r="A867" s="165">
        <v>2130125</v>
      </c>
      <c r="B867" s="165" t="s">
        <v>1026</v>
      </c>
      <c r="C867" s="187"/>
      <c r="D867" s="184">
        <v>20</v>
      </c>
      <c r="E867" s="184">
        <f t="shared" si="27"/>
        <v>20</v>
      </c>
      <c r="F867" s="17" t="str">
        <f t="shared" si="26"/>
        <v/>
      </c>
    </row>
    <row r="868" spans="1:6">
      <c r="A868" s="165">
        <v>2130126</v>
      </c>
      <c r="B868" s="165" t="s">
        <v>1027</v>
      </c>
      <c r="C868" s="187"/>
      <c r="D868" s="184">
        <v>0</v>
      </c>
      <c r="E868" s="184">
        <f t="shared" si="27"/>
        <v>0</v>
      </c>
      <c r="F868" s="17" t="str">
        <f t="shared" si="26"/>
        <v/>
      </c>
    </row>
    <row r="869" ht="13.5" spans="1:6">
      <c r="A869" s="165">
        <v>2130135</v>
      </c>
      <c r="B869" s="165" t="s">
        <v>1028</v>
      </c>
      <c r="C869" s="184">
        <v>692</v>
      </c>
      <c r="D869" s="184">
        <v>583</v>
      </c>
      <c r="E869" s="184">
        <f t="shared" si="27"/>
        <v>-109</v>
      </c>
      <c r="F869" s="17">
        <f t="shared" si="26"/>
        <v>-15.8</v>
      </c>
    </row>
    <row r="870" ht="13.5" spans="1:6">
      <c r="A870" s="165">
        <v>2130142</v>
      </c>
      <c r="B870" s="165" t="s">
        <v>1029</v>
      </c>
      <c r="C870" s="184">
        <v>40</v>
      </c>
      <c r="D870" s="184">
        <v>0</v>
      </c>
      <c r="E870" s="184">
        <f t="shared" si="27"/>
        <v>-40</v>
      </c>
      <c r="F870" s="17">
        <f t="shared" si="26"/>
        <v>-100</v>
      </c>
    </row>
    <row r="871" ht="13.5" spans="1:6">
      <c r="A871" s="165">
        <v>2130148</v>
      </c>
      <c r="B871" s="165" t="s">
        <v>1030</v>
      </c>
      <c r="C871" s="184">
        <v>2</v>
      </c>
      <c r="D871" s="184">
        <v>1</v>
      </c>
      <c r="E871" s="184">
        <f t="shared" si="27"/>
        <v>-1</v>
      </c>
      <c r="F871" s="17">
        <f t="shared" si="26"/>
        <v>-50</v>
      </c>
    </row>
    <row r="872" ht="13.5" spans="1:6">
      <c r="A872" s="165">
        <v>2130152</v>
      </c>
      <c r="B872" s="165" t="s">
        <v>1031</v>
      </c>
      <c r="C872" s="184"/>
      <c r="D872" s="184">
        <v>0</v>
      </c>
      <c r="E872" s="184">
        <f t="shared" si="27"/>
        <v>0</v>
      </c>
      <c r="F872" s="17" t="str">
        <f t="shared" si="26"/>
        <v/>
      </c>
    </row>
    <row r="873" ht="13.5" spans="1:6">
      <c r="A873" s="165">
        <v>2130153</v>
      </c>
      <c r="B873" s="165" t="s">
        <v>1032</v>
      </c>
      <c r="C873" s="184">
        <v>3644</v>
      </c>
      <c r="D873" s="184">
        <v>5341</v>
      </c>
      <c r="E873" s="184">
        <f t="shared" si="27"/>
        <v>1697</v>
      </c>
      <c r="F873" s="17">
        <f t="shared" si="26"/>
        <v>46.6</v>
      </c>
    </row>
    <row r="874" ht="13.5" spans="1:6">
      <c r="A874" s="165">
        <v>2130199</v>
      </c>
      <c r="B874" s="165" t="s">
        <v>1033</v>
      </c>
      <c r="C874" s="184">
        <v>7269</v>
      </c>
      <c r="D874" s="184">
        <v>2467</v>
      </c>
      <c r="E874" s="184">
        <f t="shared" si="27"/>
        <v>-4802</v>
      </c>
      <c r="F874" s="17">
        <f t="shared" si="26"/>
        <v>-66.1</v>
      </c>
    </row>
    <row r="875" ht="13.5" spans="1:6">
      <c r="A875" s="165">
        <v>21302</v>
      </c>
      <c r="B875" s="164" t="s">
        <v>1034</v>
      </c>
      <c r="C875" s="183">
        <f>SUM(C876:C896)</f>
        <v>1251</v>
      </c>
      <c r="D875" s="183">
        <f>SUM(D876:D896)</f>
        <v>1557</v>
      </c>
      <c r="E875" s="183">
        <f t="shared" si="27"/>
        <v>306</v>
      </c>
      <c r="F875" s="17">
        <f t="shared" si="26"/>
        <v>24.5</v>
      </c>
    </row>
    <row r="876" spans="1:6">
      <c r="A876" s="165">
        <v>2130201</v>
      </c>
      <c r="B876" s="165" t="s">
        <v>381</v>
      </c>
      <c r="C876" s="187"/>
      <c r="D876" s="184">
        <v>0</v>
      </c>
      <c r="E876" s="184">
        <f t="shared" si="27"/>
        <v>0</v>
      </c>
      <c r="F876" s="17" t="str">
        <f t="shared" si="26"/>
        <v/>
      </c>
    </row>
    <row r="877" spans="1:6">
      <c r="A877" s="165">
        <v>2130202</v>
      </c>
      <c r="B877" s="165" t="s">
        <v>382</v>
      </c>
      <c r="C877" s="187"/>
      <c r="D877" s="184">
        <v>0</v>
      </c>
      <c r="E877" s="184">
        <f t="shared" si="27"/>
        <v>0</v>
      </c>
      <c r="F877" s="17" t="str">
        <f t="shared" si="26"/>
        <v/>
      </c>
    </row>
    <row r="878" spans="1:6">
      <c r="A878" s="165">
        <v>2130203</v>
      </c>
      <c r="B878" s="165" t="s">
        <v>383</v>
      </c>
      <c r="C878" s="187"/>
      <c r="D878" s="184">
        <v>0</v>
      </c>
      <c r="E878" s="184">
        <f t="shared" si="27"/>
        <v>0</v>
      </c>
      <c r="F878" s="17" t="str">
        <f t="shared" si="26"/>
        <v/>
      </c>
    </row>
    <row r="879" ht="13.5" spans="1:6">
      <c r="A879" s="165">
        <v>2130204</v>
      </c>
      <c r="B879" s="165" t="s">
        <v>1035</v>
      </c>
      <c r="C879" s="184">
        <v>452</v>
      </c>
      <c r="D879" s="184">
        <v>467</v>
      </c>
      <c r="E879" s="184">
        <f t="shared" si="27"/>
        <v>15</v>
      </c>
      <c r="F879" s="17">
        <f t="shared" si="26"/>
        <v>3.3</v>
      </c>
    </row>
    <row r="880" ht="13.5" spans="1:6">
      <c r="A880" s="165">
        <v>2130205</v>
      </c>
      <c r="B880" s="165" t="s">
        <v>1036</v>
      </c>
      <c r="C880" s="184">
        <v>-42</v>
      </c>
      <c r="D880" s="184">
        <v>0</v>
      </c>
      <c r="E880" s="184">
        <f t="shared" si="27"/>
        <v>42</v>
      </c>
      <c r="F880" s="17">
        <f t="shared" si="26"/>
        <v>-100</v>
      </c>
    </row>
    <row r="881" spans="1:6">
      <c r="A881" s="165">
        <v>2130206</v>
      </c>
      <c r="B881" s="165" t="s">
        <v>1037</v>
      </c>
      <c r="C881" s="187"/>
      <c r="D881" s="184">
        <v>0</v>
      </c>
      <c r="E881" s="184">
        <f t="shared" si="27"/>
        <v>0</v>
      </c>
      <c r="F881" s="17" t="str">
        <f t="shared" si="26"/>
        <v/>
      </c>
    </row>
    <row r="882" ht="13.5" spans="1:6">
      <c r="A882" s="165">
        <v>2130207</v>
      </c>
      <c r="B882" s="165" t="s">
        <v>1038</v>
      </c>
      <c r="C882" s="184">
        <v>139</v>
      </c>
      <c r="D882" s="184">
        <v>0</v>
      </c>
      <c r="E882" s="184">
        <f t="shared" si="27"/>
        <v>-139</v>
      </c>
      <c r="F882" s="17">
        <f t="shared" si="26"/>
        <v>-100</v>
      </c>
    </row>
    <row r="883" ht="13.5" spans="1:6">
      <c r="A883" s="165">
        <v>2130209</v>
      </c>
      <c r="B883" s="165" t="s">
        <v>1039</v>
      </c>
      <c r="C883" s="184">
        <v>917</v>
      </c>
      <c r="D883" s="184">
        <v>903</v>
      </c>
      <c r="E883" s="184">
        <f t="shared" si="27"/>
        <v>-14</v>
      </c>
      <c r="F883" s="17">
        <f t="shared" si="26"/>
        <v>-1.5</v>
      </c>
    </row>
    <row r="884" spans="1:6">
      <c r="A884" s="165">
        <v>2130211</v>
      </c>
      <c r="B884" s="165" t="s">
        <v>1040</v>
      </c>
      <c r="C884" s="187"/>
      <c r="D884" s="184">
        <v>0</v>
      </c>
      <c r="E884" s="184">
        <f t="shared" si="27"/>
        <v>0</v>
      </c>
      <c r="F884" s="17" t="str">
        <f t="shared" si="26"/>
        <v/>
      </c>
    </row>
    <row r="885" spans="1:6">
      <c r="A885" s="165">
        <v>2130212</v>
      </c>
      <c r="B885" s="165" t="s">
        <v>1041</v>
      </c>
      <c r="C885" s="187"/>
      <c r="D885" s="184">
        <v>0</v>
      </c>
      <c r="E885" s="184">
        <f t="shared" si="27"/>
        <v>0</v>
      </c>
      <c r="F885" s="17" t="str">
        <f t="shared" si="26"/>
        <v/>
      </c>
    </row>
    <row r="886" spans="1:6">
      <c r="A886" s="165">
        <v>2130213</v>
      </c>
      <c r="B886" s="165" t="s">
        <v>1042</v>
      </c>
      <c r="C886" s="187"/>
      <c r="D886" s="184">
        <v>0</v>
      </c>
      <c r="E886" s="184">
        <f t="shared" si="27"/>
        <v>0</v>
      </c>
      <c r="F886" s="17" t="str">
        <f t="shared" si="26"/>
        <v/>
      </c>
    </row>
    <row r="887" spans="1:6">
      <c r="A887" s="165">
        <v>2130217</v>
      </c>
      <c r="B887" s="165" t="s">
        <v>1043</v>
      </c>
      <c r="C887" s="187"/>
      <c r="D887" s="184">
        <v>0</v>
      </c>
      <c r="E887" s="184">
        <f t="shared" si="27"/>
        <v>0</v>
      </c>
      <c r="F887" s="17" t="str">
        <f t="shared" si="26"/>
        <v/>
      </c>
    </row>
    <row r="888" spans="1:6">
      <c r="A888" s="165">
        <v>2130220</v>
      </c>
      <c r="B888" s="165" t="s">
        <v>1044</v>
      </c>
      <c r="C888" s="187"/>
      <c r="D888" s="184">
        <v>0</v>
      </c>
      <c r="E888" s="184">
        <f t="shared" si="27"/>
        <v>0</v>
      </c>
      <c r="F888" s="17" t="str">
        <f t="shared" si="26"/>
        <v/>
      </c>
    </row>
    <row r="889" spans="1:6">
      <c r="A889" s="165">
        <v>2130221</v>
      </c>
      <c r="B889" s="165" t="s">
        <v>1045</v>
      </c>
      <c r="C889" s="187"/>
      <c r="D889" s="184">
        <v>0</v>
      </c>
      <c r="E889" s="184">
        <f t="shared" si="27"/>
        <v>0</v>
      </c>
      <c r="F889" s="17" t="str">
        <f t="shared" si="26"/>
        <v/>
      </c>
    </row>
    <row r="890" spans="1:6">
      <c r="A890" s="165">
        <v>2130223</v>
      </c>
      <c r="B890" s="165" t="s">
        <v>1046</v>
      </c>
      <c r="C890" s="187"/>
      <c r="D890" s="184">
        <v>0</v>
      </c>
      <c r="E890" s="184">
        <f t="shared" si="27"/>
        <v>0</v>
      </c>
      <c r="F890" s="17" t="str">
        <f t="shared" si="26"/>
        <v/>
      </c>
    </row>
    <row r="891" spans="1:6">
      <c r="A891" s="165">
        <v>2130226</v>
      </c>
      <c r="B891" s="165" t="s">
        <v>1047</v>
      </c>
      <c r="C891" s="187"/>
      <c r="D891" s="184">
        <v>0</v>
      </c>
      <c r="E891" s="184">
        <f t="shared" si="27"/>
        <v>0</v>
      </c>
      <c r="F891" s="17" t="str">
        <f t="shared" si="26"/>
        <v/>
      </c>
    </row>
    <row r="892" spans="1:6">
      <c r="A892" s="165">
        <v>2130227</v>
      </c>
      <c r="B892" s="165" t="s">
        <v>1048</v>
      </c>
      <c r="C892" s="187"/>
      <c r="D892" s="184">
        <v>0</v>
      </c>
      <c r="E892" s="184">
        <f t="shared" si="27"/>
        <v>0</v>
      </c>
      <c r="F892" s="17" t="str">
        <f t="shared" si="26"/>
        <v/>
      </c>
    </row>
    <row r="893" ht="13.5" spans="1:6">
      <c r="A893" s="165">
        <v>2130234</v>
      </c>
      <c r="B893" s="165" t="s">
        <v>1049</v>
      </c>
      <c r="C893" s="184">
        <v>62</v>
      </c>
      <c r="D893" s="184">
        <v>105</v>
      </c>
      <c r="E893" s="184">
        <f t="shared" si="27"/>
        <v>43</v>
      </c>
      <c r="F893" s="17">
        <f t="shared" si="26"/>
        <v>69.4</v>
      </c>
    </row>
    <row r="894" spans="1:6">
      <c r="A894" s="165">
        <v>2130236</v>
      </c>
      <c r="B894" s="165" t="s">
        <v>1050</v>
      </c>
      <c r="C894" s="187"/>
      <c r="D894" s="184">
        <v>0</v>
      </c>
      <c r="E894" s="184">
        <f t="shared" si="27"/>
        <v>0</v>
      </c>
      <c r="F894" s="17" t="str">
        <f t="shared" si="26"/>
        <v/>
      </c>
    </row>
    <row r="895" spans="1:6">
      <c r="A895" s="165">
        <v>2130237</v>
      </c>
      <c r="B895" s="165" t="s">
        <v>1019</v>
      </c>
      <c r="C895" s="187"/>
      <c r="D895" s="184">
        <v>0</v>
      </c>
      <c r="E895" s="184">
        <f t="shared" si="27"/>
        <v>0</v>
      </c>
      <c r="F895" s="17" t="str">
        <f t="shared" si="26"/>
        <v/>
      </c>
    </row>
    <row r="896" ht="13.5" spans="1:6">
      <c r="A896" s="165">
        <v>2130299</v>
      </c>
      <c r="B896" s="165" t="s">
        <v>1051</v>
      </c>
      <c r="C896" s="184">
        <v>-277</v>
      </c>
      <c r="D896" s="184">
        <v>82</v>
      </c>
      <c r="E896" s="184">
        <f t="shared" si="27"/>
        <v>359</v>
      </c>
      <c r="F896" s="17">
        <f t="shared" si="26"/>
        <v>-129.6</v>
      </c>
    </row>
    <row r="897" ht="13.5" spans="1:6">
      <c r="A897" s="165">
        <v>21303</v>
      </c>
      <c r="B897" s="164" t="s">
        <v>1052</v>
      </c>
      <c r="C897" s="183">
        <f>SUM(C898:C924)</f>
        <v>6180</v>
      </c>
      <c r="D897" s="183">
        <f>SUM(D898:D924)</f>
        <v>5207</v>
      </c>
      <c r="E897" s="183">
        <f t="shared" si="27"/>
        <v>-973</v>
      </c>
      <c r="F897" s="17">
        <f t="shared" si="26"/>
        <v>-15.7</v>
      </c>
    </row>
    <row r="898" ht="13.5" spans="1:6">
      <c r="A898" s="165">
        <v>2130301</v>
      </c>
      <c r="B898" s="165" t="s">
        <v>381</v>
      </c>
      <c r="C898" s="184">
        <v>427</v>
      </c>
      <c r="D898" s="184">
        <v>426</v>
      </c>
      <c r="E898" s="184">
        <f t="shared" si="27"/>
        <v>-1</v>
      </c>
      <c r="F898" s="17">
        <f t="shared" si="26"/>
        <v>-0.2</v>
      </c>
    </row>
    <row r="899" spans="1:6">
      <c r="A899" s="165">
        <v>2130302</v>
      </c>
      <c r="B899" s="165" t="s">
        <v>382</v>
      </c>
      <c r="C899" s="187"/>
      <c r="D899" s="184">
        <v>0</v>
      </c>
      <c r="E899" s="184">
        <f t="shared" si="27"/>
        <v>0</v>
      </c>
      <c r="F899" s="17" t="str">
        <f t="shared" si="26"/>
        <v/>
      </c>
    </row>
    <row r="900" spans="1:6">
      <c r="A900" s="165">
        <v>2130303</v>
      </c>
      <c r="B900" s="165" t="s">
        <v>383</v>
      </c>
      <c r="C900" s="187"/>
      <c r="D900" s="184">
        <v>0</v>
      </c>
      <c r="E900" s="184">
        <f t="shared" si="27"/>
        <v>0</v>
      </c>
      <c r="F900" s="17" t="str">
        <f t="shared" ref="F900:F963" si="29">IF(C900&lt;&gt;0,ROUND(100*(D900/C900-1),1),"")</f>
        <v/>
      </c>
    </row>
    <row r="901" spans="1:6">
      <c r="A901" s="165">
        <v>2130304</v>
      </c>
      <c r="B901" s="165" t="s">
        <v>1053</v>
      </c>
      <c r="C901" s="187"/>
      <c r="D901" s="184">
        <v>0</v>
      </c>
      <c r="E901" s="184">
        <f t="shared" ref="E901:E964" si="30">D901-C901</f>
        <v>0</v>
      </c>
      <c r="F901" s="17" t="str">
        <f t="shared" si="29"/>
        <v/>
      </c>
    </row>
    <row r="902" ht="13.5" spans="1:6">
      <c r="A902" s="165">
        <v>2130305</v>
      </c>
      <c r="B902" s="165" t="s">
        <v>1054</v>
      </c>
      <c r="C902" s="184">
        <v>2106</v>
      </c>
      <c r="D902" s="184">
        <v>1186</v>
      </c>
      <c r="E902" s="184">
        <f t="shared" si="30"/>
        <v>-920</v>
      </c>
      <c r="F902" s="17">
        <f t="shared" si="29"/>
        <v>-43.7</v>
      </c>
    </row>
    <row r="903" ht="13.5" spans="1:6">
      <c r="A903" s="165">
        <v>2130306</v>
      </c>
      <c r="B903" s="165" t="s">
        <v>1055</v>
      </c>
      <c r="C903" s="184">
        <v>981</v>
      </c>
      <c r="D903" s="184">
        <v>686</v>
      </c>
      <c r="E903" s="184">
        <f t="shared" si="30"/>
        <v>-295</v>
      </c>
      <c r="F903" s="17">
        <f t="shared" si="29"/>
        <v>-30.1</v>
      </c>
    </row>
    <row r="904" spans="1:6">
      <c r="A904" s="165">
        <v>2130307</v>
      </c>
      <c r="B904" s="165" t="s">
        <v>1056</v>
      </c>
      <c r="C904" s="187"/>
      <c r="D904" s="184">
        <v>0</v>
      </c>
      <c r="E904" s="184">
        <f t="shared" si="30"/>
        <v>0</v>
      </c>
      <c r="F904" s="17" t="str">
        <f t="shared" si="29"/>
        <v/>
      </c>
    </row>
    <row r="905" spans="1:6">
      <c r="A905" s="165">
        <v>2130308</v>
      </c>
      <c r="B905" s="165" t="s">
        <v>1057</v>
      </c>
      <c r="C905" s="187"/>
      <c r="D905" s="184">
        <v>0</v>
      </c>
      <c r="E905" s="184">
        <f t="shared" si="30"/>
        <v>0</v>
      </c>
      <c r="F905" s="17" t="str">
        <f t="shared" si="29"/>
        <v/>
      </c>
    </row>
    <row r="906" spans="1:6">
      <c r="A906" s="165">
        <v>2130309</v>
      </c>
      <c r="B906" s="165" t="s">
        <v>1058</v>
      </c>
      <c r="C906" s="187"/>
      <c r="D906" s="184">
        <v>0</v>
      </c>
      <c r="E906" s="184">
        <f t="shared" si="30"/>
        <v>0</v>
      </c>
      <c r="F906" s="17" t="str">
        <f t="shared" si="29"/>
        <v/>
      </c>
    </row>
    <row r="907" ht="13.5" spans="1:6">
      <c r="A907" s="165">
        <v>2130310</v>
      </c>
      <c r="B907" s="165" t="s">
        <v>1059</v>
      </c>
      <c r="C907" s="184">
        <v>260</v>
      </c>
      <c r="D907" s="184">
        <v>418</v>
      </c>
      <c r="E907" s="184">
        <f t="shared" si="30"/>
        <v>158</v>
      </c>
      <c r="F907" s="17">
        <f t="shared" si="29"/>
        <v>60.8</v>
      </c>
    </row>
    <row r="908" ht="13.5" spans="1:6">
      <c r="A908" s="165">
        <v>2130311</v>
      </c>
      <c r="B908" s="165" t="s">
        <v>1060</v>
      </c>
      <c r="C908" s="184">
        <v>20</v>
      </c>
      <c r="D908" s="184">
        <v>0</v>
      </c>
      <c r="E908" s="184">
        <f t="shared" si="30"/>
        <v>-20</v>
      </c>
      <c r="F908" s="17">
        <f t="shared" si="29"/>
        <v>-100</v>
      </c>
    </row>
    <row r="909" spans="1:6">
      <c r="A909" s="165">
        <v>2130312</v>
      </c>
      <c r="B909" s="165" t="s">
        <v>1061</v>
      </c>
      <c r="C909" s="187"/>
      <c r="D909" s="184">
        <v>0</v>
      </c>
      <c r="E909" s="184">
        <f t="shared" si="30"/>
        <v>0</v>
      </c>
      <c r="F909" s="17" t="str">
        <f t="shared" si="29"/>
        <v/>
      </c>
    </row>
    <row r="910" spans="1:6">
      <c r="A910" s="165">
        <v>2130313</v>
      </c>
      <c r="B910" s="165" t="s">
        <v>1062</v>
      </c>
      <c r="C910" s="187"/>
      <c r="D910" s="184">
        <v>0</v>
      </c>
      <c r="E910" s="184">
        <f t="shared" si="30"/>
        <v>0</v>
      </c>
      <c r="F910" s="17" t="str">
        <f t="shared" si="29"/>
        <v/>
      </c>
    </row>
    <row r="911" ht="13.5" spans="1:6">
      <c r="A911" s="165">
        <v>2130314</v>
      </c>
      <c r="B911" s="165" t="s">
        <v>1063</v>
      </c>
      <c r="C911" s="184">
        <v>868</v>
      </c>
      <c r="D911" s="184">
        <v>116</v>
      </c>
      <c r="E911" s="184">
        <f t="shared" si="30"/>
        <v>-752</v>
      </c>
      <c r="F911" s="17">
        <f t="shared" si="29"/>
        <v>-86.6</v>
      </c>
    </row>
    <row r="912" spans="1:6">
      <c r="A912" s="165">
        <v>2130315</v>
      </c>
      <c r="B912" s="165" t="s">
        <v>1064</v>
      </c>
      <c r="C912" s="187"/>
      <c r="D912" s="184">
        <v>40</v>
      </c>
      <c r="E912" s="184">
        <f t="shared" si="30"/>
        <v>40</v>
      </c>
      <c r="F912" s="17" t="str">
        <f t="shared" si="29"/>
        <v/>
      </c>
    </row>
    <row r="913" ht="13.5" spans="1:6">
      <c r="A913" s="165">
        <v>2130316</v>
      </c>
      <c r="B913" s="165" t="s">
        <v>1065</v>
      </c>
      <c r="C913" s="184">
        <v>543</v>
      </c>
      <c r="D913" s="184">
        <v>813</v>
      </c>
      <c r="E913" s="184">
        <f t="shared" si="30"/>
        <v>270</v>
      </c>
      <c r="F913" s="17">
        <f t="shared" si="29"/>
        <v>49.7</v>
      </c>
    </row>
    <row r="914" ht="13.5" spans="1:6">
      <c r="A914" s="165">
        <v>2130317</v>
      </c>
      <c r="B914" s="165" t="s">
        <v>1066</v>
      </c>
      <c r="C914" s="184">
        <v>168</v>
      </c>
      <c r="D914" s="184">
        <v>187</v>
      </c>
      <c r="E914" s="184">
        <f t="shared" si="30"/>
        <v>19</v>
      </c>
      <c r="F914" s="17">
        <f t="shared" si="29"/>
        <v>11.3</v>
      </c>
    </row>
    <row r="915" spans="1:6">
      <c r="A915" s="165">
        <v>2130318</v>
      </c>
      <c r="B915" s="165" t="s">
        <v>1067</v>
      </c>
      <c r="C915" s="187"/>
      <c r="D915" s="184">
        <v>0</v>
      </c>
      <c r="E915" s="184">
        <f t="shared" si="30"/>
        <v>0</v>
      </c>
      <c r="F915" s="17" t="str">
        <f t="shared" si="29"/>
        <v/>
      </c>
    </row>
    <row r="916" ht="13.5" spans="1:6">
      <c r="A916" s="165">
        <v>2130319</v>
      </c>
      <c r="B916" s="165" t="s">
        <v>1068</v>
      </c>
      <c r="C916" s="184">
        <v>37</v>
      </c>
      <c r="D916" s="184">
        <v>44</v>
      </c>
      <c r="E916" s="184">
        <f t="shared" si="30"/>
        <v>7</v>
      </c>
      <c r="F916" s="17">
        <f t="shared" si="29"/>
        <v>18.9</v>
      </c>
    </row>
    <row r="917" spans="1:6">
      <c r="A917" s="165">
        <v>2130321</v>
      </c>
      <c r="B917" s="165" t="s">
        <v>1069</v>
      </c>
      <c r="C917" s="187"/>
      <c r="D917" s="184">
        <v>464</v>
      </c>
      <c r="E917" s="184">
        <f t="shared" si="30"/>
        <v>464</v>
      </c>
      <c r="F917" s="17" t="str">
        <f t="shared" si="29"/>
        <v/>
      </c>
    </row>
    <row r="918" spans="1:6">
      <c r="A918" s="165">
        <v>2130322</v>
      </c>
      <c r="B918" s="165" t="s">
        <v>1070</v>
      </c>
      <c r="C918" s="187"/>
      <c r="D918" s="184">
        <v>0</v>
      </c>
      <c r="E918" s="184">
        <f t="shared" si="30"/>
        <v>0</v>
      </c>
      <c r="F918" s="17" t="str">
        <f t="shared" si="29"/>
        <v/>
      </c>
    </row>
    <row r="919" spans="1:6">
      <c r="A919" s="165">
        <v>2130333</v>
      </c>
      <c r="B919" s="165" t="s">
        <v>1046</v>
      </c>
      <c r="C919" s="187"/>
      <c r="D919" s="184">
        <v>0</v>
      </c>
      <c r="E919" s="184">
        <f t="shared" si="30"/>
        <v>0</v>
      </c>
      <c r="F919" s="17" t="str">
        <f t="shared" si="29"/>
        <v/>
      </c>
    </row>
    <row r="920" ht="13.5" spans="1:6">
      <c r="A920" s="165">
        <v>2130334</v>
      </c>
      <c r="B920" s="165" t="s">
        <v>1071</v>
      </c>
      <c r="C920" s="184">
        <v>112</v>
      </c>
      <c r="D920" s="184">
        <v>39</v>
      </c>
      <c r="E920" s="184">
        <f t="shared" si="30"/>
        <v>-73</v>
      </c>
      <c r="F920" s="17">
        <f t="shared" si="29"/>
        <v>-65.2</v>
      </c>
    </row>
    <row r="921" ht="13.5" spans="1:6">
      <c r="A921" s="165">
        <v>2130335</v>
      </c>
      <c r="B921" s="165" t="s">
        <v>1072</v>
      </c>
      <c r="C921" s="184">
        <v>205</v>
      </c>
      <c r="D921" s="184">
        <v>541</v>
      </c>
      <c r="E921" s="184">
        <f t="shared" si="30"/>
        <v>336</v>
      </c>
      <c r="F921" s="17">
        <f t="shared" si="29"/>
        <v>163.9</v>
      </c>
    </row>
    <row r="922" spans="1:6">
      <c r="A922" s="165">
        <v>2130336</v>
      </c>
      <c r="B922" s="165" t="s">
        <v>1073</v>
      </c>
      <c r="C922" s="187"/>
      <c r="D922" s="184">
        <v>0</v>
      </c>
      <c r="E922" s="184">
        <f t="shared" si="30"/>
        <v>0</v>
      </c>
      <c r="F922" s="17" t="str">
        <f t="shared" si="29"/>
        <v/>
      </c>
    </row>
    <row r="923" spans="1:6">
      <c r="A923" s="165">
        <v>2130337</v>
      </c>
      <c r="B923" s="165" t="s">
        <v>1074</v>
      </c>
      <c r="C923" s="187"/>
      <c r="D923" s="184">
        <v>0</v>
      </c>
      <c r="E923" s="184">
        <f t="shared" si="30"/>
        <v>0</v>
      </c>
      <c r="F923" s="17" t="str">
        <f t="shared" si="29"/>
        <v/>
      </c>
    </row>
    <row r="924" ht="13.5" spans="1:6">
      <c r="A924" s="165">
        <v>2130399</v>
      </c>
      <c r="B924" s="165" t="s">
        <v>1075</v>
      </c>
      <c r="C924" s="184">
        <v>453</v>
      </c>
      <c r="D924" s="184">
        <v>247</v>
      </c>
      <c r="E924" s="184">
        <f t="shared" si="30"/>
        <v>-206</v>
      </c>
      <c r="F924" s="17">
        <f t="shared" si="29"/>
        <v>-45.5</v>
      </c>
    </row>
    <row r="925" ht="13.5" spans="1:6">
      <c r="A925" s="165">
        <v>21305</v>
      </c>
      <c r="B925" s="164" t="s">
        <v>1076</v>
      </c>
      <c r="C925" s="183">
        <f>SUM(C926:C935)</f>
        <v>12841</v>
      </c>
      <c r="D925" s="183">
        <f>SUM(D926:D935)</f>
        <v>12374</v>
      </c>
      <c r="E925" s="183">
        <f t="shared" si="30"/>
        <v>-467</v>
      </c>
      <c r="F925" s="17">
        <f t="shared" si="29"/>
        <v>-3.6</v>
      </c>
    </row>
    <row r="926" ht="13.5" spans="1:6">
      <c r="A926" s="165">
        <v>2130501</v>
      </c>
      <c r="B926" s="165" t="s">
        <v>381</v>
      </c>
      <c r="C926" s="184">
        <v>183</v>
      </c>
      <c r="D926" s="184">
        <v>152</v>
      </c>
      <c r="E926" s="184">
        <f t="shared" si="30"/>
        <v>-31</v>
      </c>
      <c r="F926" s="17">
        <f t="shared" si="29"/>
        <v>-16.9</v>
      </c>
    </row>
    <row r="927" ht="13.5" spans="1:6">
      <c r="A927" s="165">
        <v>2130502</v>
      </c>
      <c r="B927" s="165" t="s">
        <v>382</v>
      </c>
      <c r="C927" s="184">
        <v>7</v>
      </c>
      <c r="D927" s="184">
        <v>0</v>
      </c>
      <c r="E927" s="184">
        <f t="shared" si="30"/>
        <v>-7</v>
      </c>
      <c r="F927" s="17">
        <f t="shared" si="29"/>
        <v>-100</v>
      </c>
    </row>
    <row r="928" spans="1:6">
      <c r="A928" s="165">
        <v>2130503</v>
      </c>
      <c r="B928" s="165" t="s">
        <v>383</v>
      </c>
      <c r="C928" s="187"/>
      <c r="D928" s="184">
        <v>0</v>
      </c>
      <c r="E928" s="184">
        <f t="shared" si="30"/>
        <v>0</v>
      </c>
      <c r="F928" s="17" t="str">
        <f t="shared" si="29"/>
        <v/>
      </c>
    </row>
    <row r="929" ht="13.5" spans="1:6">
      <c r="A929" s="165">
        <v>2130504</v>
      </c>
      <c r="B929" s="165" t="s">
        <v>1077</v>
      </c>
      <c r="C929" s="184">
        <v>9404</v>
      </c>
      <c r="D929" s="184">
        <v>3757</v>
      </c>
      <c r="E929" s="184">
        <f t="shared" si="30"/>
        <v>-5647</v>
      </c>
      <c r="F929" s="17">
        <f t="shared" si="29"/>
        <v>-60</v>
      </c>
    </row>
    <row r="930" ht="13.5" spans="1:6">
      <c r="A930" s="165">
        <v>2130505</v>
      </c>
      <c r="B930" s="165" t="s">
        <v>1078</v>
      </c>
      <c r="C930" s="184">
        <v>1112</v>
      </c>
      <c r="D930" s="184">
        <v>161</v>
      </c>
      <c r="E930" s="184">
        <f t="shared" si="30"/>
        <v>-951</v>
      </c>
      <c r="F930" s="17">
        <f t="shared" si="29"/>
        <v>-85.5</v>
      </c>
    </row>
    <row r="931" ht="13.5" spans="1:6">
      <c r="A931" s="165">
        <v>2130506</v>
      </c>
      <c r="B931" s="165" t="s">
        <v>1079</v>
      </c>
      <c r="C931" s="184">
        <v>243</v>
      </c>
      <c r="D931" s="184">
        <v>240</v>
      </c>
      <c r="E931" s="184">
        <f t="shared" si="30"/>
        <v>-3</v>
      </c>
      <c r="F931" s="17">
        <f t="shared" si="29"/>
        <v>-1.2</v>
      </c>
    </row>
    <row r="932" ht="13.5" spans="1:6">
      <c r="A932" s="165">
        <v>2130507</v>
      </c>
      <c r="B932" s="165" t="s">
        <v>1080</v>
      </c>
      <c r="C932" s="184">
        <v>304</v>
      </c>
      <c r="D932" s="184">
        <v>473</v>
      </c>
      <c r="E932" s="184">
        <f t="shared" si="30"/>
        <v>169</v>
      </c>
      <c r="F932" s="17">
        <f t="shared" si="29"/>
        <v>55.6</v>
      </c>
    </row>
    <row r="933" spans="1:6">
      <c r="A933" s="165">
        <v>2130508</v>
      </c>
      <c r="B933" s="165" t="s">
        <v>1081</v>
      </c>
      <c r="C933" s="187"/>
      <c r="D933" s="184">
        <v>0</v>
      </c>
      <c r="E933" s="184">
        <f t="shared" si="30"/>
        <v>0</v>
      </c>
      <c r="F933" s="17" t="str">
        <f t="shared" si="29"/>
        <v/>
      </c>
    </row>
    <row r="934" ht="13.5" spans="1:6">
      <c r="A934" s="165">
        <v>2130550</v>
      </c>
      <c r="B934" s="165" t="s">
        <v>390</v>
      </c>
      <c r="C934" s="184">
        <v>259</v>
      </c>
      <c r="D934" s="184">
        <v>123</v>
      </c>
      <c r="E934" s="184">
        <f t="shared" si="30"/>
        <v>-136</v>
      </c>
      <c r="F934" s="17">
        <f t="shared" si="29"/>
        <v>-52.5</v>
      </c>
    </row>
    <row r="935" ht="13.5" spans="1:6">
      <c r="A935" s="165">
        <v>2130599</v>
      </c>
      <c r="B935" s="165" t="s">
        <v>1082</v>
      </c>
      <c r="C935" s="184">
        <v>1329</v>
      </c>
      <c r="D935" s="184">
        <v>7468</v>
      </c>
      <c r="E935" s="184">
        <f t="shared" si="30"/>
        <v>6139</v>
      </c>
      <c r="F935" s="17">
        <f t="shared" si="29"/>
        <v>461.9</v>
      </c>
    </row>
    <row r="936" ht="13.5" spans="1:6">
      <c r="A936" s="165">
        <v>21307</v>
      </c>
      <c r="B936" s="164" t="s">
        <v>1083</v>
      </c>
      <c r="C936" s="183">
        <f>SUM(C937:C942)</f>
        <v>2550</v>
      </c>
      <c r="D936" s="183">
        <f>SUM(D937:D942)</f>
        <v>681</v>
      </c>
      <c r="E936" s="183">
        <f t="shared" si="30"/>
        <v>-1869</v>
      </c>
      <c r="F936" s="17">
        <f t="shared" si="29"/>
        <v>-73.3</v>
      </c>
    </row>
    <row r="937" ht="13.5" spans="1:6">
      <c r="A937" s="165">
        <v>2130701</v>
      </c>
      <c r="B937" s="165" t="s">
        <v>1084</v>
      </c>
      <c r="C937" s="184">
        <v>1596</v>
      </c>
      <c r="D937" s="184">
        <v>502</v>
      </c>
      <c r="E937" s="184">
        <f t="shared" si="30"/>
        <v>-1094</v>
      </c>
      <c r="F937" s="17">
        <f t="shared" si="29"/>
        <v>-68.5</v>
      </c>
    </row>
    <row r="938" spans="1:6">
      <c r="A938" s="165">
        <v>2130704</v>
      </c>
      <c r="B938" s="165" t="s">
        <v>1085</v>
      </c>
      <c r="C938" s="187"/>
      <c r="D938" s="184">
        <v>0</v>
      </c>
      <c r="E938" s="184">
        <f t="shared" si="30"/>
        <v>0</v>
      </c>
      <c r="F938" s="17" t="str">
        <f t="shared" si="29"/>
        <v/>
      </c>
    </row>
    <row r="939" spans="1:6">
      <c r="A939" s="165">
        <v>2130705</v>
      </c>
      <c r="B939" s="165" t="s">
        <v>1086</v>
      </c>
      <c r="C939" s="187"/>
      <c r="D939" s="184">
        <v>0</v>
      </c>
      <c r="E939" s="184">
        <f t="shared" si="30"/>
        <v>0</v>
      </c>
      <c r="F939" s="17" t="str">
        <f t="shared" si="29"/>
        <v/>
      </c>
    </row>
    <row r="940" ht="13.5" spans="1:6">
      <c r="A940" s="165">
        <v>2130706</v>
      </c>
      <c r="B940" s="165" t="s">
        <v>1087</v>
      </c>
      <c r="C940" s="184">
        <v>653</v>
      </c>
      <c r="D940" s="184">
        <v>163</v>
      </c>
      <c r="E940" s="184">
        <f t="shared" si="30"/>
        <v>-490</v>
      </c>
      <c r="F940" s="17">
        <f t="shared" si="29"/>
        <v>-75</v>
      </c>
    </row>
    <row r="941" ht="13.5" spans="1:6">
      <c r="A941" s="165">
        <v>2130707</v>
      </c>
      <c r="B941" s="165" t="s">
        <v>1088</v>
      </c>
      <c r="C941" s="184">
        <v>282</v>
      </c>
      <c r="D941" s="184">
        <v>6</v>
      </c>
      <c r="E941" s="184">
        <f t="shared" si="30"/>
        <v>-276</v>
      </c>
      <c r="F941" s="17">
        <f t="shared" si="29"/>
        <v>-97.9</v>
      </c>
    </row>
    <row r="942" ht="13.5" spans="1:6">
      <c r="A942" s="165">
        <v>2130799</v>
      </c>
      <c r="B942" s="165" t="s">
        <v>1089</v>
      </c>
      <c r="C942" s="184">
        <v>19</v>
      </c>
      <c r="D942" s="184">
        <v>10</v>
      </c>
      <c r="E942" s="184">
        <f t="shared" si="30"/>
        <v>-9</v>
      </c>
      <c r="F942" s="17">
        <f t="shared" si="29"/>
        <v>-47.4</v>
      </c>
    </row>
    <row r="943" ht="13.5" spans="1:6">
      <c r="A943" s="165">
        <v>21308</v>
      </c>
      <c r="B943" s="164" t="s">
        <v>1090</v>
      </c>
      <c r="C943" s="183">
        <f>SUM(C944:C948)</f>
        <v>654</v>
      </c>
      <c r="D943" s="183">
        <f>SUM(D944:D948)</f>
        <v>964</v>
      </c>
      <c r="E943" s="183">
        <f t="shared" si="30"/>
        <v>310</v>
      </c>
      <c r="F943" s="17">
        <f t="shared" si="29"/>
        <v>47.4</v>
      </c>
    </row>
    <row r="944" spans="1:6">
      <c r="A944" s="165">
        <v>2130801</v>
      </c>
      <c r="B944" s="165" t="s">
        <v>1091</v>
      </c>
      <c r="C944" s="187"/>
      <c r="D944" s="184">
        <v>0</v>
      </c>
      <c r="E944" s="184">
        <f t="shared" si="30"/>
        <v>0</v>
      </c>
      <c r="F944" s="17" t="str">
        <f t="shared" si="29"/>
        <v/>
      </c>
    </row>
    <row r="945" ht="13.5" spans="1:6">
      <c r="A945" s="165">
        <v>2130803</v>
      </c>
      <c r="B945" s="165" t="s">
        <v>1092</v>
      </c>
      <c r="C945" s="184">
        <v>643</v>
      </c>
      <c r="D945" s="184">
        <v>955</v>
      </c>
      <c r="E945" s="184">
        <f t="shared" si="30"/>
        <v>312</v>
      </c>
      <c r="F945" s="17">
        <f t="shared" si="29"/>
        <v>48.5</v>
      </c>
    </row>
    <row r="946" ht="13.5" spans="1:6">
      <c r="A946" s="165">
        <v>2130804</v>
      </c>
      <c r="B946" s="165" t="s">
        <v>1093</v>
      </c>
      <c r="C946" s="184">
        <v>11</v>
      </c>
      <c r="D946" s="184">
        <v>9</v>
      </c>
      <c r="E946" s="184">
        <f t="shared" si="30"/>
        <v>-2</v>
      </c>
      <c r="F946" s="17">
        <f t="shared" si="29"/>
        <v>-18.2</v>
      </c>
    </row>
    <row r="947" spans="1:6">
      <c r="A947" s="165">
        <v>2130805</v>
      </c>
      <c r="B947" s="165" t="s">
        <v>1094</v>
      </c>
      <c r="C947" s="187"/>
      <c r="D947" s="184">
        <v>0</v>
      </c>
      <c r="E947" s="184">
        <f t="shared" si="30"/>
        <v>0</v>
      </c>
      <c r="F947" s="17" t="str">
        <f t="shared" si="29"/>
        <v/>
      </c>
    </row>
    <row r="948" spans="1:6">
      <c r="A948" s="165">
        <v>2130899</v>
      </c>
      <c r="B948" s="165" t="s">
        <v>1095</v>
      </c>
      <c r="C948" s="187"/>
      <c r="D948" s="184">
        <v>0</v>
      </c>
      <c r="E948" s="184">
        <f t="shared" si="30"/>
        <v>0</v>
      </c>
      <c r="F948" s="17" t="str">
        <f t="shared" si="29"/>
        <v/>
      </c>
    </row>
    <row r="949" ht="13.5" spans="1:6">
      <c r="A949" s="165">
        <v>21309</v>
      </c>
      <c r="B949" s="164" t="s">
        <v>1096</v>
      </c>
      <c r="C949" s="183">
        <f>SUM(C950:C951)</f>
        <v>2</v>
      </c>
      <c r="D949" s="183">
        <f>SUM(D950:D951)</f>
        <v>4</v>
      </c>
      <c r="E949" s="183">
        <f t="shared" si="30"/>
        <v>2</v>
      </c>
      <c r="F949" s="17">
        <f t="shared" si="29"/>
        <v>100</v>
      </c>
    </row>
    <row r="950" spans="1:6">
      <c r="A950" s="165">
        <v>2130901</v>
      </c>
      <c r="B950" s="165" t="s">
        <v>1097</v>
      </c>
      <c r="C950" s="187"/>
      <c r="D950" s="184">
        <v>0</v>
      </c>
      <c r="E950" s="184">
        <f t="shared" si="30"/>
        <v>0</v>
      </c>
      <c r="F950" s="17" t="str">
        <f t="shared" si="29"/>
        <v/>
      </c>
    </row>
    <row r="951" ht="13.5" spans="1:6">
      <c r="A951" s="165">
        <v>2130999</v>
      </c>
      <c r="B951" s="165" t="s">
        <v>1098</v>
      </c>
      <c r="C951" s="184">
        <v>2</v>
      </c>
      <c r="D951" s="184">
        <v>4</v>
      </c>
      <c r="E951" s="184">
        <f t="shared" si="30"/>
        <v>2</v>
      </c>
      <c r="F951" s="17">
        <f t="shared" si="29"/>
        <v>100</v>
      </c>
    </row>
    <row r="952" ht="13.5" spans="1:6">
      <c r="A952" s="165">
        <v>21399</v>
      </c>
      <c r="B952" s="164" t="s">
        <v>1099</v>
      </c>
      <c r="C952" s="183">
        <f>C953+C954</f>
        <v>176</v>
      </c>
      <c r="D952" s="183">
        <f>D953+D954</f>
        <v>124</v>
      </c>
      <c r="E952" s="183">
        <f t="shared" si="30"/>
        <v>-52</v>
      </c>
      <c r="F952" s="17">
        <f t="shared" si="29"/>
        <v>-29.5</v>
      </c>
    </row>
    <row r="953" spans="1:6">
      <c r="A953" s="165">
        <v>2139901</v>
      </c>
      <c r="B953" s="165" t="s">
        <v>1100</v>
      </c>
      <c r="C953" s="187"/>
      <c r="D953" s="184">
        <v>0</v>
      </c>
      <c r="E953" s="184">
        <f t="shared" si="30"/>
        <v>0</v>
      </c>
      <c r="F953" s="17" t="str">
        <f t="shared" si="29"/>
        <v/>
      </c>
    </row>
    <row r="954" ht="13.5" spans="1:6">
      <c r="A954" s="165">
        <v>2139999</v>
      </c>
      <c r="B954" s="165" t="s">
        <v>1101</v>
      </c>
      <c r="C954" s="184">
        <v>176</v>
      </c>
      <c r="D954" s="184">
        <v>124</v>
      </c>
      <c r="E954" s="184">
        <f t="shared" si="30"/>
        <v>-52</v>
      </c>
      <c r="F954" s="17">
        <f t="shared" si="29"/>
        <v>-29.5</v>
      </c>
    </row>
    <row r="955" ht="13.5" spans="1:6">
      <c r="A955" s="165">
        <v>214</v>
      </c>
      <c r="B955" s="164" t="s">
        <v>1102</v>
      </c>
      <c r="C955" s="183">
        <f>SUM(C956,C978,C988,C998,C1005,C1010)</f>
        <v>2844</v>
      </c>
      <c r="D955" s="183">
        <f>SUM(D956,D978,D988,D998,D1005,D1010)</f>
        <v>3799</v>
      </c>
      <c r="E955" s="183">
        <f t="shared" si="30"/>
        <v>955</v>
      </c>
      <c r="F955" s="17">
        <f t="shared" si="29"/>
        <v>33.6</v>
      </c>
    </row>
    <row r="956" ht="13.5" spans="1:6">
      <c r="A956" s="165">
        <v>21401</v>
      </c>
      <c r="B956" s="164" t="s">
        <v>1103</v>
      </c>
      <c r="C956" s="183">
        <f>SUM(C957:C977)</f>
        <v>2288</v>
      </c>
      <c r="D956" s="183">
        <f>SUM(D957:D977)</f>
        <v>1626</v>
      </c>
      <c r="E956" s="183">
        <f t="shared" si="30"/>
        <v>-662</v>
      </c>
      <c r="F956" s="17">
        <f t="shared" si="29"/>
        <v>-28.9</v>
      </c>
    </row>
    <row r="957" ht="13.5" spans="1:6">
      <c r="A957" s="165">
        <v>2140101</v>
      </c>
      <c r="B957" s="165" t="s">
        <v>381</v>
      </c>
      <c r="C957" s="184">
        <v>120</v>
      </c>
      <c r="D957" s="184">
        <v>567</v>
      </c>
      <c r="E957" s="184">
        <f t="shared" si="30"/>
        <v>447</v>
      </c>
      <c r="F957" s="17">
        <f t="shared" si="29"/>
        <v>372.5</v>
      </c>
    </row>
    <row r="958" spans="1:6">
      <c r="A958" s="165">
        <v>2140102</v>
      </c>
      <c r="B958" s="165" t="s">
        <v>382</v>
      </c>
      <c r="C958" s="187"/>
      <c r="D958" s="184">
        <v>0</v>
      </c>
      <c r="E958" s="184">
        <f t="shared" si="30"/>
        <v>0</v>
      </c>
      <c r="F958" s="17" t="str">
        <f t="shared" si="29"/>
        <v/>
      </c>
    </row>
    <row r="959" spans="1:6">
      <c r="A959" s="165">
        <v>2140103</v>
      </c>
      <c r="B959" s="165" t="s">
        <v>383</v>
      </c>
      <c r="C959" s="187"/>
      <c r="D959" s="184">
        <v>0</v>
      </c>
      <c r="E959" s="184">
        <f t="shared" si="30"/>
        <v>0</v>
      </c>
      <c r="F959" s="17" t="str">
        <f t="shared" si="29"/>
        <v/>
      </c>
    </row>
    <row r="960" ht="13.5" spans="1:6">
      <c r="A960" s="165">
        <v>2140104</v>
      </c>
      <c r="B960" s="165" t="s">
        <v>1104</v>
      </c>
      <c r="C960" s="184">
        <v>388</v>
      </c>
      <c r="D960" s="184">
        <v>79</v>
      </c>
      <c r="E960" s="184">
        <f t="shared" si="30"/>
        <v>-309</v>
      </c>
      <c r="F960" s="17">
        <f t="shared" si="29"/>
        <v>-79.6</v>
      </c>
    </row>
    <row r="961" ht="13.5" spans="1:6">
      <c r="A961" s="165">
        <v>2140106</v>
      </c>
      <c r="B961" s="165" t="s">
        <v>1105</v>
      </c>
      <c r="C961" s="184">
        <v>1125</v>
      </c>
      <c r="D961" s="184">
        <v>837</v>
      </c>
      <c r="E961" s="184">
        <f t="shared" si="30"/>
        <v>-288</v>
      </c>
      <c r="F961" s="17">
        <f t="shared" si="29"/>
        <v>-25.6</v>
      </c>
    </row>
    <row r="962" spans="1:6">
      <c r="A962" s="165">
        <v>2140109</v>
      </c>
      <c r="B962" s="165" t="s">
        <v>1106</v>
      </c>
      <c r="C962" s="187"/>
      <c r="D962" s="184">
        <v>0</v>
      </c>
      <c r="E962" s="184">
        <f t="shared" si="30"/>
        <v>0</v>
      </c>
      <c r="F962" s="17" t="str">
        <f t="shared" si="29"/>
        <v/>
      </c>
    </row>
    <row r="963" ht="13.5" spans="1:6">
      <c r="A963" s="165">
        <v>2140110</v>
      </c>
      <c r="B963" s="165" t="s">
        <v>1107</v>
      </c>
      <c r="C963" s="184">
        <v>104</v>
      </c>
      <c r="D963" s="184">
        <v>23</v>
      </c>
      <c r="E963" s="184">
        <f t="shared" si="30"/>
        <v>-81</v>
      </c>
      <c r="F963" s="17">
        <f t="shared" si="29"/>
        <v>-77.9</v>
      </c>
    </row>
    <row r="964" spans="1:6">
      <c r="A964" s="165">
        <v>2140111</v>
      </c>
      <c r="B964" s="165" t="s">
        <v>1108</v>
      </c>
      <c r="C964" s="187"/>
      <c r="D964" s="184">
        <v>0</v>
      </c>
      <c r="E964" s="184">
        <f t="shared" si="30"/>
        <v>0</v>
      </c>
      <c r="F964" s="17" t="str">
        <f t="shared" ref="F964:F1027" si="31">IF(C964&lt;&gt;0,ROUND(100*(D964/C964-1),1),"")</f>
        <v/>
      </c>
    </row>
    <row r="965" ht="13.5" spans="1:6">
      <c r="A965" s="165">
        <v>2140112</v>
      </c>
      <c r="B965" s="165" t="s">
        <v>1109</v>
      </c>
      <c r="C965" s="184">
        <v>456</v>
      </c>
      <c r="D965" s="184">
        <v>59</v>
      </c>
      <c r="E965" s="184">
        <f t="shared" ref="E965:E1028" si="32">D965-C965</f>
        <v>-397</v>
      </c>
      <c r="F965" s="17">
        <f t="shared" si="31"/>
        <v>-87.1</v>
      </c>
    </row>
    <row r="966" spans="1:6">
      <c r="A966" s="165">
        <v>2140114</v>
      </c>
      <c r="B966" s="165" t="s">
        <v>1110</v>
      </c>
      <c r="C966" s="187"/>
      <c r="D966" s="184">
        <v>0</v>
      </c>
      <c r="E966" s="184">
        <f t="shared" si="32"/>
        <v>0</v>
      </c>
      <c r="F966" s="17" t="str">
        <f t="shared" si="31"/>
        <v/>
      </c>
    </row>
    <row r="967" spans="1:6">
      <c r="A967" s="165">
        <v>2140122</v>
      </c>
      <c r="B967" s="165" t="s">
        <v>1111</v>
      </c>
      <c r="C967" s="187"/>
      <c r="D967" s="184">
        <v>0</v>
      </c>
      <c r="E967" s="184">
        <f t="shared" si="32"/>
        <v>0</v>
      </c>
      <c r="F967" s="17" t="str">
        <f t="shared" si="31"/>
        <v/>
      </c>
    </row>
    <row r="968" spans="1:6">
      <c r="A968" s="165">
        <v>2140123</v>
      </c>
      <c r="B968" s="165" t="s">
        <v>1112</v>
      </c>
      <c r="C968" s="187"/>
      <c r="D968" s="184">
        <v>0</v>
      </c>
      <c r="E968" s="184">
        <f t="shared" si="32"/>
        <v>0</v>
      </c>
      <c r="F968" s="17" t="str">
        <f t="shared" si="31"/>
        <v/>
      </c>
    </row>
    <row r="969" spans="1:6">
      <c r="A969" s="165">
        <v>2140127</v>
      </c>
      <c r="B969" s="165" t="s">
        <v>1113</v>
      </c>
      <c r="C969" s="187"/>
      <c r="D969" s="184">
        <v>0</v>
      </c>
      <c r="E969" s="184">
        <f t="shared" si="32"/>
        <v>0</v>
      </c>
      <c r="F969" s="17" t="str">
        <f t="shared" si="31"/>
        <v/>
      </c>
    </row>
    <row r="970" spans="1:6">
      <c r="A970" s="165">
        <v>2140128</v>
      </c>
      <c r="B970" s="165" t="s">
        <v>1114</v>
      </c>
      <c r="C970" s="187"/>
      <c r="D970" s="184">
        <v>0</v>
      </c>
      <c r="E970" s="184">
        <f t="shared" si="32"/>
        <v>0</v>
      </c>
      <c r="F970" s="17" t="str">
        <f t="shared" si="31"/>
        <v/>
      </c>
    </row>
    <row r="971" spans="1:6">
      <c r="A971" s="165">
        <v>2140129</v>
      </c>
      <c r="B971" s="165" t="s">
        <v>1115</v>
      </c>
      <c r="C971" s="187"/>
      <c r="D971" s="184">
        <v>0</v>
      </c>
      <c r="E971" s="184">
        <f t="shared" si="32"/>
        <v>0</v>
      </c>
      <c r="F971" s="17" t="str">
        <f t="shared" si="31"/>
        <v/>
      </c>
    </row>
    <row r="972" spans="1:6">
      <c r="A972" s="165">
        <v>2140130</v>
      </c>
      <c r="B972" s="165" t="s">
        <v>1116</v>
      </c>
      <c r="C972" s="187"/>
      <c r="D972" s="184">
        <v>0</v>
      </c>
      <c r="E972" s="184">
        <f t="shared" si="32"/>
        <v>0</v>
      </c>
      <c r="F972" s="17" t="str">
        <f t="shared" si="31"/>
        <v/>
      </c>
    </row>
    <row r="973" spans="1:6">
      <c r="A973" s="165">
        <v>2140131</v>
      </c>
      <c r="B973" s="165" t="s">
        <v>1117</v>
      </c>
      <c r="C973" s="187"/>
      <c r="D973" s="184">
        <v>0</v>
      </c>
      <c r="E973" s="184">
        <f t="shared" si="32"/>
        <v>0</v>
      </c>
      <c r="F973" s="17" t="str">
        <f t="shared" si="31"/>
        <v/>
      </c>
    </row>
    <row r="974" spans="1:6">
      <c r="A974" s="165">
        <v>2140133</v>
      </c>
      <c r="B974" s="165" t="s">
        <v>1118</v>
      </c>
      <c r="C974" s="187"/>
      <c r="D974" s="184">
        <v>0</v>
      </c>
      <c r="E974" s="184">
        <f t="shared" si="32"/>
        <v>0</v>
      </c>
      <c r="F974" s="17" t="str">
        <f t="shared" si="31"/>
        <v/>
      </c>
    </row>
    <row r="975" ht="13.5" spans="1:6">
      <c r="A975" s="165">
        <v>2140136</v>
      </c>
      <c r="B975" s="165" t="s">
        <v>1119</v>
      </c>
      <c r="C975" s="184">
        <v>95</v>
      </c>
      <c r="D975" s="184">
        <v>12</v>
      </c>
      <c r="E975" s="184">
        <f t="shared" si="32"/>
        <v>-83</v>
      </c>
      <c r="F975" s="17">
        <f t="shared" si="31"/>
        <v>-87.4</v>
      </c>
    </row>
    <row r="976" spans="1:6">
      <c r="A976" s="165">
        <v>2140138</v>
      </c>
      <c r="B976" s="165" t="s">
        <v>1120</v>
      </c>
      <c r="C976" s="187"/>
      <c r="D976" s="184">
        <v>0</v>
      </c>
      <c r="E976" s="184">
        <f t="shared" si="32"/>
        <v>0</v>
      </c>
      <c r="F976" s="17" t="str">
        <f t="shared" si="31"/>
        <v/>
      </c>
    </row>
    <row r="977" spans="1:6">
      <c r="A977" s="165">
        <v>2140199</v>
      </c>
      <c r="B977" s="165" t="s">
        <v>1121</v>
      </c>
      <c r="C977" s="187"/>
      <c r="D977" s="184">
        <v>49</v>
      </c>
      <c r="E977" s="184">
        <f t="shared" si="32"/>
        <v>49</v>
      </c>
      <c r="F977" s="17" t="str">
        <f t="shared" si="31"/>
        <v/>
      </c>
    </row>
    <row r="978" spans="1:6">
      <c r="A978" s="165">
        <v>21402</v>
      </c>
      <c r="B978" s="164" t="s">
        <v>1122</v>
      </c>
      <c r="C978" s="188"/>
      <c r="D978" s="183">
        <f>SUM(D979:D987)</f>
        <v>0</v>
      </c>
      <c r="E978" s="183">
        <f t="shared" si="32"/>
        <v>0</v>
      </c>
      <c r="F978" s="17" t="str">
        <f t="shared" si="31"/>
        <v/>
      </c>
    </row>
    <row r="979" spans="1:6">
      <c r="A979" s="165">
        <v>2140201</v>
      </c>
      <c r="B979" s="165" t="s">
        <v>381</v>
      </c>
      <c r="C979" s="187"/>
      <c r="D979" s="184">
        <v>0</v>
      </c>
      <c r="E979" s="184">
        <f t="shared" si="32"/>
        <v>0</v>
      </c>
      <c r="F979" s="17" t="str">
        <f t="shared" si="31"/>
        <v/>
      </c>
    </row>
    <row r="980" spans="1:6">
      <c r="A980" s="165">
        <v>2140202</v>
      </c>
      <c r="B980" s="165" t="s">
        <v>382</v>
      </c>
      <c r="C980" s="187"/>
      <c r="D980" s="184">
        <v>0</v>
      </c>
      <c r="E980" s="184">
        <f t="shared" si="32"/>
        <v>0</v>
      </c>
      <c r="F980" s="17" t="str">
        <f t="shared" si="31"/>
        <v/>
      </c>
    </row>
    <row r="981" spans="1:6">
      <c r="A981" s="165">
        <v>2140203</v>
      </c>
      <c r="B981" s="165" t="s">
        <v>383</v>
      </c>
      <c r="C981" s="187"/>
      <c r="D981" s="184">
        <v>0</v>
      </c>
      <c r="E981" s="184">
        <f t="shared" si="32"/>
        <v>0</v>
      </c>
      <c r="F981" s="17" t="str">
        <f t="shared" si="31"/>
        <v/>
      </c>
    </row>
    <row r="982" spans="1:6">
      <c r="A982" s="165">
        <v>2140204</v>
      </c>
      <c r="B982" s="165" t="s">
        <v>1123</v>
      </c>
      <c r="C982" s="187"/>
      <c r="D982" s="184">
        <v>0</v>
      </c>
      <c r="E982" s="184">
        <f t="shared" si="32"/>
        <v>0</v>
      </c>
      <c r="F982" s="17" t="str">
        <f t="shared" si="31"/>
        <v/>
      </c>
    </row>
    <row r="983" spans="1:6">
      <c r="A983" s="165">
        <v>2140205</v>
      </c>
      <c r="B983" s="165" t="s">
        <v>1124</v>
      </c>
      <c r="C983" s="187"/>
      <c r="D983" s="184">
        <v>0</v>
      </c>
      <c r="E983" s="184">
        <f t="shared" si="32"/>
        <v>0</v>
      </c>
      <c r="F983" s="17" t="str">
        <f t="shared" si="31"/>
        <v/>
      </c>
    </row>
    <row r="984" spans="1:6">
      <c r="A984" s="165">
        <v>2140206</v>
      </c>
      <c r="B984" s="165" t="s">
        <v>1125</v>
      </c>
      <c r="C984" s="187"/>
      <c r="D984" s="184">
        <v>0</v>
      </c>
      <c r="E984" s="184">
        <f t="shared" si="32"/>
        <v>0</v>
      </c>
      <c r="F984" s="17" t="str">
        <f t="shared" si="31"/>
        <v/>
      </c>
    </row>
    <row r="985" spans="1:6">
      <c r="A985" s="165">
        <v>2140207</v>
      </c>
      <c r="B985" s="165" t="s">
        <v>1126</v>
      </c>
      <c r="C985" s="187"/>
      <c r="D985" s="184">
        <v>0</v>
      </c>
      <c r="E985" s="184">
        <f t="shared" si="32"/>
        <v>0</v>
      </c>
      <c r="F985" s="17" t="str">
        <f t="shared" si="31"/>
        <v/>
      </c>
    </row>
    <row r="986" spans="1:6">
      <c r="A986" s="165">
        <v>2140208</v>
      </c>
      <c r="B986" s="165" t="s">
        <v>1127</v>
      </c>
      <c r="C986" s="187"/>
      <c r="D986" s="184">
        <v>0</v>
      </c>
      <c r="E986" s="184">
        <f t="shared" si="32"/>
        <v>0</v>
      </c>
      <c r="F986" s="17" t="str">
        <f t="shared" si="31"/>
        <v/>
      </c>
    </row>
    <row r="987" spans="1:6">
      <c r="A987" s="165">
        <v>2140299</v>
      </c>
      <c r="B987" s="165" t="s">
        <v>1128</v>
      </c>
      <c r="C987" s="187"/>
      <c r="D987" s="184">
        <v>0</v>
      </c>
      <c r="E987" s="184">
        <f t="shared" si="32"/>
        <v>0</v>
      </c>
      <c r="F987" s="17" t="str">
        <f t="shared" si="31"/>
        <v/>
      </c>
    </row>
    <row r="988" spans="1:6">
      <c r="A988" s="165">
        <v>21403</v>
      </c>
      <c r="B988" s="164" t="s">
        <v>1129</v>
      </c>
      <c r="C988" s="188"/>
      <c r="D988" s="183">
        <f>SUM(D989:D997)</f>
        <v>0</v>
      </c>
      <c r="E988" s="183">
        <f t="shared" si="32"/>
        <v>0</v>
      </c>
      <c r="F988" s="17" t="str">
        <f t="shared" si="31"/>
        <v/>
      </c>
    </row>
    <row r="989" spans="1:6">
      <c r="A989" s="165">
        <v>2140301</v>
      </c>
      <c r="B989" s="165" t="s">
        <v>381</v>
      </c>
      <c r="C989" s="187"/>
      <c r="D989" s="184">
        <v>0</v>
      </c>
      <c r="E989" s="184">
        <f t="shared" si="32"/>
        <v>0</v>
      </c>
      <c r="F989" s="17" t="str">
        <f t="shared" si="31"/>
        <v/>
      </c>
    </row>
    <row r="990" spans="1:6">
      <c r="A990" s="165">
        <v>2140302</v>
      </c>
      <c r="B990" s="165" t="s">
        <v>382</v>
      </c>
      <c r="C990" s="187"/>
      <c r="D990" s="184">
        <v>0</v>
      </c>
      <c r="E990" s="184">
        <f t="shared" si="32"/>
        <v>0</v>
      </c>
      <c r="F990" s="17" t="str">
        <f t="shared" si="31"/>
        <v/>
      </c>
    </row>
    <row r="991" spans="1:6">
      <c r="A991" s="165">
        <v>2140303</v>
      </c>
      <c r="B991" s="165" t="s">
        <v>383</v>
      </c>
      <c r="C991" s="187"/>
      <c r="D991" s="184">
        <v>0</v>
      </c>
      <c r="E991" s="184">
        <f t="shared" si="32"/>
        <v>0</v>
      </c>
      <c r="F991" s="17" t="str">
        <f t="shared" si="31"/>
        <v/>
      </c>
    </row>
    <row r="992" spans="1:6">
      <c r="A992" s="165">
        <v>2140304</v>
      </c>
      <c r="B992" s="165" t="s">
        <v>1130</v>
      </c>
      <c r="C992" s="187"/>
      <c r="D992" s="184">
        <v>0</v>
      </c>
      <c r="E992" s="184">
        <f t="shared" si="32"/>
        <v>0</v>
      </c>
      <c r="F992" s="17" t="str">
        <f t="shared" si="31"/>
        <v/>
      </c>
    </row>
    <row r="993" spans="1:6">
      <c r="A993" s="165">
        <v>2140305</v>
      </c>
      <c r="B993" s="165" t="s">
        <v>1131</v>
      </c>
      <c r="C993" s="187"/>
      <c r="D993" s="184">
        <v>0</v>
      </c>
      <c r="E993" s="184">
        <f t="shared" si="32"/>
        <v>0</v>
      </c>
      <c r="F993" s="17" t="str">
        <f t="shared" si="31"/>
        <v/>
      </c>
    </row>
    <row r="994" spans="1:6">
      <c r="A994" s="165">
        <v>2140306</v>
      </c>
      <c r="B994" s="165" t="s">
        <v>1132</v>
      </c>
      <c r="C994" s="187"/>
      <c r="D994" s="184">
        <v>0</v>
      </c>
      <c r="E994" s="184">
        <f t="shared" si="32"/>
        <v>0</v>
      </c>
      <c r="F994" s="17" t="str">
        <f t="shared" si="31"/>
        <v/>
      </c>
    </row>
    <row r="995" spans="1:6">
      <c r="A995" s="165">
        <v>2140307</v>
      </c>
      <c r="B995" s="165" t="s">
        <v>1133</v>
      </c>
      <c r="C995" s="187"/>
      <c r="D995" s="184">
        <v>0</v>
      </c>
      <c r="E995" s="184">
        <f t="shared" si="32"/>
        <v>0</v>
      </c>
      <c r="F995" s="17" t="str">
        <f t="shared" si="31"/>
        <v/>
      </c>
    </row>
    <row r="996" spans="1:6">
      <c r="A996" s="165">
        <v>2140308</v>
      </c>
      <c r="B996" s="165" t="s">
        <v>1134</v>
      </c>
      <c r="C996" s="187"/>
      <c r="D996" s="184">
        <v>0</v>
      </c>
      <c r="E996" s="184">
        <f t="shared" si="32"/>
        <v>0</v>
      </c>
      <c r="F996" s="17" t="str">
        <f t="shared" si="31"/>
        <v/>
      </c>
    </row>
    <row r="997" spans="1:6">
      <c r="A997" s="165">
        <v>2140399</v>
      </c>
      <c r="B997" s="165" t="s">
        <v>1135</v>
      </c>
      <c r="C997" s="187"/>
      <c r="D997" s="184">
        <v>0</v>
      </c>
      <c r="E997" s="184">
        <f t="shared" si="32"/>
        <v>0</v>
      </c>
      <c r="F997" s="17" t="str">
        <f t="shared" si="31"/>
        <v/>
      </c>
    </row>
    <row r="998" spans="1:6">
      <c r="A998" s="165">
        <v>21405</v>
      </c>
      <c r="B998" s="164" t="s">
        <v>1136</v>
      </c>
      <c r="C998" s="188"/>
      <c r="D998" s="183">
        <f>SUM(D999:D1004)</f>
        <v>0</v>
      </c>
      <c r="E998" s="183">
        <f t="shared" si="32"/>
        <v>0</v>
      </c>
      <c r="F998" s="17" t="str">
        <f t="shared" si="31"/>
        <v/>
      </c>
    </row>
    <row r="999" spans="1:6">
      <c r="A999" s="165">
        <v>2140501</v>
      </c>
      <c r="B999" s="165" t="s">
        <v>381</v>
      </c>
      <c r="C999" s="187"/>
      <c r="D999" s="184">
        <v>0</v>
      </c>
      <c r="E999" s="184">
        <f t="shared" si="32"/>
        <v>0</v>
      </c>
      <c r="F999" s="17" t="str">
        <f t="shared" si="31"/>
        <v/>
      </c>
    </row>
    <row r="1000" spans="1:6">
      <c r="A1000" s="165">
        <v>2140502</v>
      </c>
      <c r="B1000" s="165" t="s">
        <v>382</v>
      </c>
      <c r="C1000" s="187"/>
      <c r="D1000" s="184">
        <v>0</v>
      </c>
      <c r="E1000" s="184">
        <f t="shared" si="32"/>
        <v>0</v>
      </c>
      <c r="F1000" s="17" t="str">
        <f t="shared" si="31"/>
        <v/>
      </c>
    </row>
    <row r="1001" spans="1:6">
      <c r="A1001" s="165">
        <v>2140503</v>
      </c>
      <c r="B1001" s="165" t="s">
        <v>383</v>
      </c>
      <c r="C1001" s="187"/>
      <c r="D1001" s="184">
        <v>0</v>
      </c>
      <c r="E1001" s="184">
        <f t="shared" si="32"/>
        <v>0</v>
      </c>
      <c r="F1001" s="17" t="str">
        <f t="shared" si="31"/>
        <v/>
      </c>
    </row>
    <row r="1002" spans="1:6">
      <c r="A1002" s="165">
        <v>2140504</v>
      </c>
      <c r="B1002" s="165" t="s">
        <v>1127</v>
      </c>
      <c r="C1002" s="187"/>
      <c r="D1002" s="184">
        <v>0</v>
      </c>
      <c r="E1002" s="184">
        <f t="shared" si="32"/>
        <v>0</v>
      </c>
      <c r="F1002" s="17" t="str">
        <f t="shared" si="31"/>
        <v/>
      </c>
    </row>
    <row r="1003" spans="1:6">
      <c r="A1003" s="165">
        <v>2140505</v>
      </c>
      <c r="B1003" s="165" t="s">
        <v>1137</v>
      </c>
      <c r="C1003" s="187"/>
      <c r="D1003" s="184">
        <v>0</v>
      </c>
      <c r="E1003" s="184">
        <f t="shared" si="32"/>
        <v>0</v>
      </c>
      <c r="F1003" s="17" t="str">
        <f t="shared" si="31"/>
        <v/>
      </c>
    </row>
    <row r="1004" spans="1:6">
      <c r="A1004" s="165">
        <v>2140599</v>
      </c>
      <c r="B1004" s="165" t="s">
        <v>1138</v>
      </c>
      <c r="C1004" s="187"/>
      <c r="D1004" s="184">
        <v>0</v>
      </c>
      <c r="E1004" s="184">
        <f t="shared" si="32"/>
        <v>0</v>
      </c>
      <c r="F1004" s="17" t="str">
        <f t="shared" si="31"/>
        <v/>
      </c>
    </row>
    <row r="1005" ht="13.5" spans="1:6">
      <c r="A1005" s="165">
        <v>21406</v>
      </c>
      <c r="B1005" s="164" t="s">
        <v>1139</v>
      </c>
      <c r="C1005" s="183">
        <f>SUM(C1006:C1009)</f>
        <v>553</v>
      </c>
      <c r="D1005" s="183">
        <f>SUM(D1006:D1009)</f>
        <v>2173</v>
      </c>
      <c r="E1005" s="183">
        <f t="shared" si="32"/>
        <v>1620</v>
      </c>
      <c r="F1005" s="17">
        <f t="shared" si="31"/>
        <v>292.9</v>
      </c>
    </row>
    <row r="1006" ht="13.5" spans="1:6">
      <c r="A1006" s="165">
        <v>2140601</v>
      </c>
      <c r="B1006" s="165" t="s">
        <v>1140</v>
      </c>
      <c r="C1006" s="184">
        <v>553</v>
      </c>
      <c r="D1006" s="184">
        <v>2173</v>
      </c>
      <c r="E1006" s="184">
        <f t="shared" si="32"/>
        <v>1620</v>
      </c>
      <c r="F1006" s="17">
        <f t="shared" si="31"/>
        <v>292.9</v>
      </c>
    </row>
    <row r="1007" spans="1:6">
      <c r="A1007" s="165">
        <v>2140602</v>
      </c>
      <c r="B1007" s="165" t="s">
        <v>1141</v>
      </c>
      <c r="C1007" s="187"/>
      <c r="D1007" s="184">
        <v>0</v>
      </c>
      <c r="E1007" s="184">
        <f t="shared" si="32"/>
        <v>0</v>
      </c>
      <c r="F1007" s="17" t="str">
        <f t="shared" si="31"/>
        <v/>
      </c>
    </row>
    <row r="1008" spans="1:6">
      <c r="A1008" s="165">
        <v>2140603</v>
      </c>
      <c r="B1008" s="165" t="s">
        <v>1142</v>
      </c>
      <c r="C1008" s="187"/>
      <c r="D1008" s="184">
        <v>0</v>
      </c>
      <c r="E1008" s="184">
        <f t="shared" si="32"/>
        <v>0</v>
      </c>
      <c r="F1008" s="17" t="str">
        <f t="shared" si="31"/>
        <v/>
      </c>
    </row>
    <row r="1009" spans="1:6">
      <c r="A1009" s="165">
        <v>2140699</v>
      </c>
      <c r="B1009" s="165" t="s">
        <v>1143</v>
      </c>
      <c r="C1009" s="187"/>
      <c r="D1009" s="184">
        <v>0</v>
      </c>
      <c r="E1009" s="184">
        <f t="shared" si="32"/>
        <v>0</v>
      </c>
      <c r="F1009" s="17" t="str">
        <f t="shared" si="31"/>
        <v/>
      </c>
    </row>
    <row r="1010" ht="13.5" spans="1:6">
      <c r="A1010" s="165">
        <v>21499</v>
      </c>
      <c r="B1010" s="164" t="s">
        <v>1144</v>
      </c>
      <c r="C1010" s="183">
        <f>SUM(C1011:C1012)</f>
        <v>3</v>
      </c>
      <c r="D1010" s="183">
        <f>SUM(D1011:D1012)</f>
        <v>0</v>
      </c>
      <c r="E1010" s="183">
        <f t="shared" si="32"/>
        <v>-3</v>
      </c>
      <c r="F1010" s="17">
        <f t="shared" si="31"/>
        <v>-100</v>
      </c>
    </row>
    <row r="1011" ht="13.5" spans="1:6">
      <c r="A1011" s="165">
        <v>2149901</v>
      </c>
      <c r="B1011" s="165" t="s">
        <v>1145</v>
      </c>
      <c r="C1011" s="184">
        <v>3</v>
      </c>
      <c r="D1011" s="184">
        <v>0</v>
      </c>
      <c r="E1011" s="184">
        <f t="shared" si="32"/>
        <v>-3</v>
      </c>
      <c r="F1011" s="17">
        <f t="shared" si="31"/>
        <v>-100</v>
      </c>
    </row>
    <row r="1012" spans="1:6">
      <c r="A1012" s="165">
        <v>2149999</v>
      </c>
      <c r="B1012" s="165" t="s">
        <v>1146</v>
      </c>
      <c r="C1012" s="187"/>
      <c r="D1012" s="184">
        <v>0</v>
      </c>
      <c r="E1012" s="184">
        <f t="shared" si="32"/>
        <v>0</v>
      </c>
      <c r="F1012" s="17" t="str">
        <f t="shared" si="31"/>
        <v/>
      </c>
    </row>
    <row r="1013" ht="13.5" spans="1:6">
      <c r="A1013" s="165">
        <v>215</v>
      </c>
      <c r="B1013" s="164" t="s">
        <v>1147</v>
      </c>
      <c r="C1013" s="183">
        <f>SUM(C1014,C1024,C1040,C1045,C1056,C1063,C1071)</f>
        <v>1513</v>
      </c>
      <c r="D1013" s="183">
        <f>SUM(D1014,D1024,D1040,D1045,D1056,D1063,D1071)</f>
        <v>391</v>
      </c>
      <c r="E1013" s="183">
        <f t="shared" si="32"/>
        <v>-1122</v>
      </c>
      <c r="F1013" s="17">
        <f t="shared" si="31"/>
        <v>-74.2</v>
      </c>
    </row>
    <row r="1014" spans="1:6">
      <c r="A1014" s="165">
        <v>21501</v>
      </c>
      <c r="B1014" s="164" t="s">
        <v>1148</v>
      </c>
      <c r="C1014" s="188"/>
      <c r="D1014" s="183">
        <f>SUM(D1015:D1023)</f>
        <v>0</v>
      </c>
      <c r="E1014" s="183">
        <f t="shared" si="32"/>
        <v>0</v>
      </c>
      <c r="F1014" s="17" t="str">
        <f t="shared" si="31"/>
        <v/>
      </c>
    </row>
    <row r="1015" spans="1:6">
      <c r="A1015" s="165">
        <v>2150101</v>
      </c>
      <c r="B1015" s="165" t="s">
        <v>381</v>
      </c>
      <c r="C1015" s="187"/>
      <c r="D1015" s="184">
        <v>0</v>
      </c>
      <c r="E1015" s="184">
        <f t="shared" si="32"/>
        <v>0</v>
      </c>
      <c r="F1015" s="17" t="str">
        <f t="shared" si="31"/>
        <v/>
      </c>
    </row>
    <row r="1016" spans="1:6">
      <c r="A1016" s="165">
        <v>2150102</v>
      </c>
      <c r="B1016" s="165" t="s">
        <v>382</v>
      </c>
      <c r="C1016" s="187"/>
      <c r="D1016" s="184">
        <v>0</v>
      </c>
      <c r="E1016" s="184">
        <f t="shared" si="32"/>
        <v>0</v>
      </c>
      <c r="F1016" s="17" t="str">
        <f t="shared" si="31"/>
        <v/>
      </c>
    </row>
    <row r="1017" spans="1:6">
      <c r="A1017" s="165">
        <v>2150103</v>
      </c>
      <c r="B1017" s="165" t="s">
        <v>383</v>
      </c>
      <c r="C1017" s="187"/>
      <c r="D1017" s="184">
        <v>0</v>
      </c>
      <c r="E1017" s="184">
        <f t="shared" si="32"/>
        <v>0</v>
      </c>
      <c r="F1017" s="17" t="str">
        <f t="shared" si="31"/>
        <v/>
      </c>
    </row>
    <row r="1018" spans="1:6">
      <c r="A1018" s="165">
        <v>2150104</v>
      </c>
      <c r="B1018" s="165" t="s">
        <v>1149</v>
      </c>
      <c r="C1018" s="187"/>
      <c r="D1018" s="184">
        <v>0</v>
      </c>
      <c r="E1018" s="184">
        <f t="shared" si="32"/>
        <v>0</v>
      </c>
      <c r="F1018" s="17" t="str">
        <f t="shared" si="31"/>
        <v/>
      </c>
    </row>
    <row r="1019" spans="1:6">
      <c r="A1019" s="165">
        <v>2150105</v>
      </c>
      <c r="B1019" s="165" t="s">
        <v>1150</v>
      </c>
      <c r="C1019" s="187"/>
      <c r="D1019" s="184">
        <v>0</v>
      </c>
      <c r="E1019" s="184">
        <f t="shared" si="32"/>
        <v>0</v>
      </c>
      <c r="F1019" s="17" t="str">
        <f t="shared" si="31"/>
        <v/>
      </c>
    </row>
    <row r="1020" spans="1:6">
      <c r="A1020" s="165">
        <v>2150106</v>
      </c>
      <c r="B1020" s="165" t="s">
        <v>1151</v>
      </c>
      <c r="C1020" s="187"/>
      <c r="D1020" s="184">
        <v>0</v>
      </c>
      <c r="E1020" s="184">
        <f t="shared" si="32"/>
        <v>0</v>
      </c>
      <c r="F1020" s="17" t="str">
        <f t="shared" si="31"/>
        <v/>
      </c>
    </row>
    <row r="1021" spans="1:6">
      <c r="A1021" s="165">
        <v>2150107</v>
      </c>
      <c r="B1021" s="165" t="s">
        <v>1152</v>
      </c>
      <c r="C1021" s="187"/>
      <c r="D1021" s="184">
        <v>0</v>
      </c>
      <c r="E1021" s="184">
        <f t="shared" si="32"/>
        <v>0</v>
      </c>
      <c r="F1021" s="17" t="str">
        <f t="shared" si="31"/>
        <v/>
      </c>
    </row>
    <row r="1022" spans="1:6">
      <c r="A1022" s="165">
        <v>2150108</v>
      </c>
      <c r="B1022" s="165" t="s">
        <v>1153</v>
      </c>
      <c r="C1022" s="187"/>
      <c r="D1022" s="184">
        <v>0</v>
      </c>
      <c r="E1022" s="184">
        <f t="shared" si="32"/>
        <v>0</v>
      </c>
      <c r="F1022" s="17" t="str">
        <f t="shared" si="31"/>
        <v/>
      </c>
    </row>
    <row r="1023" spans="1:6">
      <c r="A1023" s="165">
        <v>2150199</v>
      </c>
      <c r="B1023" s="165" t="s">
        <v>1154</v>
      </c>
      <c r="C1023" s="187"/>
      <c r="D1023" s="184">
        <v>0</v>
      </c>
      <c r="E1023" s="184">
        <f t="shared" si="32"/>
        <v>0</v>
      </c>
      <c r="F1023" s="17" t="str">
        <f t="shared" si="31"/>
        <v/>
      </c>
    </row>
    <row r="1024" ht="13.5" spans="1:6">
      <c r="A1024" s="165">
        <v>21502</v>
      </c>
      <c r="B1024" s="164" t="s">
        <v>1155</v>
      </c>
      <c r="C1024" s="183">
        <f>SUM(C1025:C1039)</f>
        <v>190</v>
      </c>
      <c r="D1024" s="183">
        <f>SUM(D1025:D1039)</f>
        <v>15</v>
      </c>
      <c r="E1024" s="183">
        <f t="shared" si="32"/>
        <v>-175</v>
      </c>
      <c r="F1024" s="17">
        <f t="shared" si="31"/>
        <v>-92.1</v>
      </c>
    </row>
    <row r="1025" spans="1:6">
      <c r="A1025" s="165">
        <v>2150201</v>
      </c>
      <c r="B1025" s="165" t="s">
        <v>381</v>
      </c>
      <c r="C1025" s="187"/>
      <c r="D1025" s="184">
        <v>0</v>
      </c>
      <c r="E1025" s="184">
        <f t="shared" si="32"/>
        <v>0</v>
      </c>
      <c r="F1025" s="17" t="str">
        <f t="shared" si="31"/>
        <v/>
      </c>
    </row>
    <row r="1026" spans="1:6">
      <c r="A1026" s="165">
        <v>2150202</v>
      </c>
      <c r="B1026" s="165" t="s">
        <v>382</v>
      </c>
      <c r="C1026" s="187"/>
      <c r="D1026" s="184">
        <v>0</v>
      </c>
      <c r="E1026" s="184">
        <f t="shared" si="32"/>
        <v>0</v>
      </c>
      <c r="F1026" s="17" t="str">
        <f t="shared" si="31"/>
        <v/>
      </c>
    </row>
    <row r="1027" spans="1:6">
      <c r="A1027" s="165">
        <v>2150203</v>
      </c>
      <c r="B1027" s="165" t="s">
        <v>383</v>
      </c>
      <c r="C1027" s="187"/>
      <c r="D1027" s="184">
        <v>0</v>
      </c>
      <c r="E1027" s="184">
        <f t="shared" si="32"/>
        <v>0</v>
      </c>
      <c r="F1027" s="17" t="str">
        <f t="shared" si="31"/>
        <v/>
      </c>
    </row>
    <row r="1028" spans="1:6">
      <c r="A1028" s="165">
        <v>2150204</v>
      </c>
      <c r="B1028" s="165" t="s">
        <v>1156</v>
      </c>
      <c r="C1028" s="187"/>
      <c r="D1028" s="184">
        <v>0</v>
      </c>
      <c r="E1028" s="184">
        <f t="shared" si="32"/>
        <v>0</v>
      </c>
      <c r="F1028" s="17" t="str">
        <f t="shared" ref="F1028:F1091" si="33">IF(C1028&lt;&gt;0,ROUND(100*(D1028/C1028-1),1),"")</f>
        <v/>
      </c>
    </row>
    <row r="1029" spans="1:6">
      <c r="A1029" s="165">
        <v>2150205</v>
      </c>
      <c r="B1029" s="165" t="s">
        <v>1157</v>
      </c>
      <c r="C1029" s="187"/>
      <c r="D1029" s="184">
        <v>0</v>
      </c>
      <c r="E1029" s="184">
        <f t="shared" ref="E1029:E1092" si="34">D1029-C1029</f>
        <v>0</v>
      </c>
      <c r="F1029" s="17" t="str">
        <f t="shared" si="33"/>
        <v/>
      </c>
    </row>
    <row r="1030" spans="1:6">
      <c r="A1030" s="165">
        <v>2150206</v>
      </c>
      <c r="B1030" s="165" t="s">
        <v>1158</v>
      </c>
      <c r="C1030" s="187"/>
      <c r="D1030" s="184">
        <v>0</v>
      </c>
      <c r="E1030" s="184">
        <f t="shared" si="34"/>
        <v>0</v>
      </c>
      <c r="F1030" s="17" t="str">
        <f t="shared" si="33"/>
        <v/>
      </c>
    </row>
    <row r="1031" spans="1:6">
      <c r="A1031" s="165">
        <v>2150207</v>
      </c>
      <c r="B1031" s="165" t="s">
        <v>1159</v>
      </c>
      <c r="C1031" s="187"/>
      <c r="D1031" s="184">
        <v>0</v>
      </c>
      <c r="E1031" s="184">
        <f t="shared" si="34"/>
        <v>0</v>
      </c>
      <c r="F1031" s="17" t="str">
        <f t="shared" si="33"/>
        <v/>
      </c>
    </row>
    <row r="1032" spans="1:6">
      <c r="A1032" s="165">
        <v>2150208</v>
      </c>
      <c r="B1032" s="165" t="s">
        <v>1160</v>
      </c>
      <c r="C1032" s="187"/>
      <c r="D1032" s="184">
        <v>0</v>
      </c>
      <c r="E1032" s="184">
        <f t="shared" si="34"/>
        <v>0</v>
      </c>
      <c r="F1032" s="17" t="str">
        <f t="shared" si="33"/>
        <v/>
      </c>
    </row>
    <row r="1033" spans="1:6">
      <c r="A1033" s="165">
        <v>2150209</v>
      </c>
      <c r="B1033" s="165" t="s">
        <v>1161</v>
      </c>
      <c r="C1033" s="187"/>
      <c r="D1033" s="184">
        <v>0</v>
      </c>
      <c r="E1033" s="184">
        <f t="shared" si="34"/>
        <v>0</v>
      </c>
      <c r="F1033" s="17" t="str">
        <f t="shared" si="33"/>
        <v/>
      </c>
    </row>
    <row r="1034" spans="1:6">
      <c r="A1034" s="165">
        <v>2150210</v>
      </c>
      <c r="B1034" s="165" t="s">
        <v>1162</v>
      </c>
      <c r="C1034" s="187"/>
      <c r="D1034" s="184">
        <v>0</v>
      </c>
      <c r="E1034" s="184">
        <f t="shared" si="34"/>
        <v>0</v>
      </c>
      <c r="F1034" s="17" t="str">
        <f t="shared" si="33"/>
        <v/>
      </c>
    </row>
    <row r="1035" spans="1:6">
      <c r="A1035" s="165">
        <v>2150212</v>
      </c>
      <c r="B1035" s="165" t="s">
        <v>1163</v>
      </c>
      <c r="C1035" s="187"/>
      <c r="D1035" s="184">
        <v>0</v>
      </c>
      <c r="E1035" s="184">
        <f t="shared" si="34"/>
        <v>0</v>
      </c>
      <c r="F1035" s="17" t="str">
        <f t="shared" si="33"/>
        <v/>
      </c>
    </row>
    <row r="1036" spans="1:6">
      <c r="A1036" s="165">
        <v>2150213</v>
      </c>
      <c r="B1036" s="165" t="s">
        <v>1164</v>
      </c>
      <c r="C1036" s="187"/>
      <c r="D1036" s="184">
        <v>0</v>
      </c>
      <c r="E1036" s="184">
        <f t="shared" si="34"/>
        <v>0</v>
      </c>
      <c r="F1036" s="17" t="str">
        <f t="shared" si="33"/>
        <v/>
      </c>
    </row>
    <row r="1037" spans="1:6">
      <c r="A1037" s="165">
        <v>2150214</v>
      </c>
      <c r="B1037" s="165" t="s">
        <v>1165</v>
      </c>
      <c r="C1037" s="187"/>
      <c r="D1037" s="184">
        <v>0</v>
      </c>
      <c r="E1037" s="184">
        <f t="shared" si="34"/>
        <v>0</v>
      </c>
      <c r="F1037" s="17" t="str">
        <f t="shared" si="33"/>
        <v/>
      </c>
    </row>
    <row r="1038" spans="1:6">
      <c r="A1038" s="165">
        <v>2150215</v>
      </c>
      <c r="B1038" s="165" t="s">
        <v>1166</v>
      </c>
      <c r="C1038" s="187"/>
      <c r="D1038" s="184">
        <v>0</v>
      </c>
      <c r="E1038" s="184">
        <f t="shared" si="34"/>
        <v>0</v>
      </c>
      <c r="F1038" s="17" t="str">
        <f t="shared" si="33"/>
        <v/>
      </c>
    </row>
    <row r="1039" ht="13.5" spans="1:6">
      <c r="A1039" s="165">
        <v>2150299</v>
      </c>
      <c r="B1039" s="165" t="s">
        <v>1167</v>
      </c>
      <c r="C1039" s="184">
        <v>190</v>
      </c>
      <c r="D1039" s="184">
        <v>15</v>
      </c>
      <c r="E1039" s="184">
        <f t="shared" si="34"/>
        <v>-175</v>
      </c>
      <c r="F1039" s="17">
        <f t="shared" si="33"/>
        <v>-92.1</v>
      </c>
    </row>
    <row r="1040" spans="1:6">
      <c r="A1040" s="165">
        <v>21503</v>
      </c>
      <c r="B1040" s="164" t="s">
        <v>1168</v>
      </c>
      <c r="C1040" s="188"/>
      <c r="D1040" s="183">
        <f>SUM(D1041:D1044)</f>
        <v>0</v>
      </c>
      <c r="E1040" s="183">
        <f t="shared" si="34"/>
        <v>0</v>
      </c>
      <c r="F1040" s="17" t="str">
        <f t="shared" si="33"/>
        <v/>
      </c>
    </row>
    <row r="1041" spans="1:6">
      <c r="A1041" s="165">
        <v>2150301</v>
      </c>
      <c r="B1041" s="165" t="s">
        <v>381</v>
      </c>
      <c r="C1041" s="187"/>
      <c r="D1041" s="184">
        <v>0</v>
      </c>
      <c r="E1041" s="184">
        <f t="shared" si="34"/>
        <v>0</v>
      </c>
      <c r="F1041" s="17" t="str">
        <f t="shared" si="33"/>
        <v/>
      </c>
    </row>
    <row r="1042" spans="1:6">
      <c r="A1042" s="165">
        <v>2150302</v>
      </c>
      <c r="B1042" s="165" t="s">
        <v>382</v>
      </c>
      <c r="C1042" s="187"/>
      <c r="D1042" s="184">
        <v>0</v>
      </c>
      <c r="E1042" s="184">
        <f t="shared" si="34"/>
        <v>0</v>
      </c>
      <c r="F1042" s="17" t="str">
        <f t="shared" si="33"/>
        <v/>
      </c>
    </row>
    <row r="1043" spans="1:6">
      <c r="A1043" s="165">
        <v>2150303</v>
      </c>
      <c r="B1043" s="165" t="s">
        <v>383</v>
      </c>
      <c r="C1043" s="187"/>
      <c r="D1043" s="184">
        <v>0</v>
      </c>
      <c r="E1043" s="184">
        <f t="shared" si="34"/>
        <v>0</v>
      </c>
      <c r="F1043" s="17" t="str">
        <f t="shared" si="33"/>
        <v/>
      </c>
    </row>
    <row r="1044" spans="1:6">
      <c r="A1044" s="165">
        <v>2150399</v>
      </c>
      <c r="B1044" s="165" t="s">
        <v>1169</v>
      </c>
      <c r="C1044" s="187"/>
      <c r="D1044" s="184">
        <v>0</v>
      </c>
      <c r="E1044" s="184">
        <f t="shared" si="34"/>
        <v>0</v>
      </c>
      <c r="F1044" s="17" t="str">
        <f t="shared" si="33"/>
        <v/>
      </c>
    </row>
    <row r="1045" spans="1:6">
      <c r="A1045" s="165">
        <v>21505</v>
      </c>
      <c r="B1045" s="164" t="s">
        <v>1170</v>
      </c>
      <c r="C1045" s="188"/>
      <c r="D1045" s="183">
        <f>SUM(D1046:D1055)</f>
        <v>0</v>
      </c>
      <c r="E1045" s="183">
        <f t="shared" si="34"/>
        <v>0</v>
      </c>
      <c r="F1045" s="17" t="str">
        <f t="shared" si="33"/>
        <v/>
      </c>
    </row>
    <row r="1046" spans="1:6">
      <c r="A1046" s="165">
        <v>2150501</v>
      </c>
      <c r="B1046" s="165" t="s">
        <v>381</v>
      </c>
      <c r="C1046" s="187"/>
      <c r="D1046" s="184">
        <v>0</v>
      </c>
      <c r="E1046" s="184">
        <f t="shared" si="34"/>
        <v>0</v>
      </c>
      <c r="F1046" s="17" t="str">
        <f t="shared" si="33"/>
        <v/>
      </c>
    </row>
    <row r="1047" spans="1:6">
      <c r="A1047" s="165">
        <v>2150502</v>
      </c>
      <c r="B1047" s="165" t="s">
        <v>382</v>
      </c>
      <c r="C1047" s="187"/>
      <c r="D1047" s="184">
        <v>0</v>
      </c>
      <c r="E1047" s="184">
        <f t="shared" si="34"/>
        <v>0</v>
      </c>
      <c r="F1047" s="17" t="str">
        <f t="shared" si="33"/>
        <v/>
      </c>
    </row>
    <row r="1048" spans="1:6">
      <c r="A1048" s="165">
        <v>2150503</v>
      </c>
      <c r="B1048" s="165" t="s">
        <v>383</v>
      </c>
      <c r="C1048" s="187"/>
      <c r="D1048" s="184">
        <v>0</v>
      </c>
      <c r="E1048" s="184">
        <f t="shared" si="34"/>
        <v>0</v>
      </c>
      <c r="F1048" s="17" t="str">
        <f t="shared" si="33"/>
        <v/>
      </c>
    </row>
    <row r="1049" spans="1:6">
      <c r="A1049" s="165">
        <v>2150505</v>
      </c>
      <c r="B1049" s="165" t="s">
        <v>1171</v>
      </c>
      <c r="C1049" s="187"/>
      <c r="D1049" s="184">
        <v>0</v>
      </c>
      <c r="E1049" s="184">
        <f t="shared" si="34"/>
        <v>0</v>
      </c>
      <c r="F1049" s="17" t="str">
        <f t="shared" si="33"/>
        <v/>
      </c>
    </row>
    <row r="1050" spans="1:6">
      <c r="A1050" s="165">
        <v>2150507</v>
      </c>
      <c r="B1050" s="165" t="s">
        <v>1172</v>
      </c>
      <c r="C1050" s="187"/>
      <c r="D1050" s="184">
        <v>0</v>
      </c>
      <c r="E1050" s="184">
        <f t="shared" si="34"/>
        <v>0</v>
      </c>
      <c r="F1050" s="17" t="str">
        <f t="shared" si="33"/>
        <v/>
      </c>
    </row>
    <row r="1051" spans="1:6">
      <c r="A1051" s="165">
        <v>2150508</v>
      </c>
      <c r="B1051" s="165" t="s">
        <v>1173</v>
      </c>
      <c r="C1051" s="187"/>
      <c r="D1051" s="184">
        <v>0</v>
      </c>
      <c r="E1051" s="184">
        <f t="shared" si="34"/>
        <v>0</v>
      </c>
      <c r="F1051" s="17" t="str">
        <f t="shared" si="33"/>
        <v/>
      </c>
    </row>
    <row r="1052" spans="1:6">
      <c r="A1052" s="165">
        <v>2150516</v>
      </c>
      <c r="B1052" s="165" t="s">
        <v>1174</v>
      </c>
      <c r="C1052" s="187"/>
      <c r="D1052" s="184">
        <v>0</v>
      </c>
      <c r="E1052" s="184">
        <f t="shared" si="34"/>
        <v>0</v>
      </c>
      <c r="F1052" s="17" t="str">
        <f t="shared" si="33"/>
        <v/>
      </c>
    </row>
    <row r="1053" spans="1:6">
      <c r="A1053" s="165">
        <v>2150517</v>
      </c>
      <c r="B1053" s="165" t="s">
        <v>1175</v>
      </c>
      <c r="C1053" s="187"/>
      <c r="D1053" s="184">
        <v>0</v>
      </c>
      <c r="E1053" s="184">
        <f t="shared" si="34"/>
        <v>0</v>
      </c>
      <c r="F1053" s="17" t="str">
        <f t="shared" si="33"/>
        <v/>
      </c>
    </row>
    <row r="1054" spans="1:6">
      <c r="A1054" s="165">
        <v>2150550</v>
      </c>
      <c r="B1054" s="165" t="s">
        <v>390</v>
      </c>
      <c r="C1054" s="187"/>
      <c r="D1054" s="184">
        <v>0</v>
      </c>
      <c r="E1054" s="184">
        <f t="shared" si="34"/>
        <v>0</v>
      </c>
      <c r="F1054" s="17" t="str">
        <f t="shared" si="33"/>
        <v/>
      </c>
    </row>
    <row r="1055" spans="1:6">
      <c r="A1055" s="165">
        <v>2150599</v>
      </c>
      <c r="B1055" s="165" t="s">
        <v>1176</v>
      </c>
      <c r="C1055" s="187"/>
      <c r="D1055" s="184">
        <v>0</v>
      </c>
      <c r="E1055" s="184">
        <f t="shared" si="34"/>
        <v>0</v>
      </c>
      <c r="F1055" s="17" t="str">
        <f t="shared" si="33"/>
        <v/>
      </c>
    </row>
    <row r="1056" spans="1:6">
      <c r="A1056" s="165">
        <v>21507</v>
      </c>
      <c r="B1056" s="164" t="s">
        <v>1177</v>
      </c>
      <c r="C1056" s="188"/>
      <c r="D1056" s="183">
        <f>SUM(D1057:D1062)</f>
        <v>0</v>
      </c>
      <c r="E1056" s="183">
        <f t="shared" si="34"/>
        <v>0</v>
      </c>
      <c r="F1056" s="17" t="str">
        <f t="shared" si="33"/>
        <v/>
      </c>
    </row>
    <row r="1057" spans="1:6">
      <c r="A1057" s="165">
        <v>2150701</v>
      </c>
      <c r="B1057" s="165" t="s">
        <v>381</v>
      </c>
      <c r="C1057" s="187"/>
      <c r="D1057" s="184">
        <v>0</v>
      </c>
      <c r="E1057" s="184">
        <f t="shared" si="34"/>
        <v>0</v>
      </c>
      <c r="F1057" s="17" t="str">
        <f t="shared" si="33"/>
        <v/>
      </c>
    </row>
    <row r="1058" spans="1:6">
      <c r="A1058" s="165">
        <v>2150702</v>
      </c>
      <c r="B1058" s="165" t="s">
        <v>382</v>
      </c>
      <c r="C1058" s="187"/>
      <c r="D1058" s="184">
        <v>0</v>
      </c>
      <c r="E1058" s="184">
        <f t="shared" si="34"/>
        <v>0</v>
      </c>
      <c r="F1058" s="17" t="str">
        <f t="shared" si="33"/>
        <v/>
      </c>
    </row>
    <row r="1059" spans="1:6">
      <c r="A1059" s="165">
        <v>2150703</v>
      </c>
      <c r="B1059" s="165" t="s">
        <v>383</v>
      </c>
      <c r="C1059" s="187"/>
      <c r="D1059" s="184">
        <v>0</v>
      </c>
      <c r="E1059" s="184">
        <f t="shared" si="34"/>
        <v>0</v>
      </c>
      <c r="F1059" s="17" t="str">
        <f t="shared" si="33"/>
        <v/>
      </c>
    </row>
    <row r="1060" spans="1:6">
      <c r="A1060" s="165">
        <v>2150704</v>
      </c>
      <c r="B1060" s="165" t="s">
        <v>1178</v>
      </c>
      <c r="C1060" s="187"/>
      <c r="D1060" s="184">
        <v>0</v>
      </c>
      <c r="E1060" s="184">
        <f t="shared" si="34"/>
        <v>0</v>
      </c>
      <c r="F1060" s="17" t="str">
        <f t="shared" si="33"/>
        <v/>
      </c>
    </row>
    <row r="1061" spans="1:6">
      <c r="A1061" s="165">
        <v>2150705</v>
      </c>
      <c r="B1061" s="165" t="s">
        <v>1179</v>
      </c>
      <c r="C1061" s="187"/>
      <c r="D1061" s="184">
        <v>0</v>
      </c>
      <c r="E1061" s="184">
        <f t="shared" si="34"/>
        <v>0</v>
      </c>
      <c r="F1061" s="17" t="str">
        <f t="shared" si="33"/>
        <v/>
      </c>
    </row>
    <row r="1062" spans="1:6">
      <c r="A1062" s="165">
        <v>2150799</v>
      </c>
      <c r="B1062" s="165" t="s">
        <v>1180</v>
      </c>
      <c r="C1062" s="187"/>
      <c r="D1062" s="184">
        <v>0</v>
      </c>
      <c r="E1062" s="184">
        <f t="shared" si="34"/>
        <v>0</v>
      </c>
      <c r="F1062" s="17" t="str">
        <f t="shared" si="33"/>
        <v/>
      </c>
    </row>
    <row r="1063" ht="13.5" spans="1:6">
      <c r="A1063" s="165">
        <v>21508</v>
      </c>
      <c r="B1063" s="164" t="s">
        <v>1181</v>
      </c>
      <c r="C1063" s="183">
        <f>SUM(C1064:C1070)</f>
        <v>0</v>
      </c>
      <c r="D1063" s="183">
        <f>SUM(D1064:D1070)</f>
        <v>92</v>
      </c>
      <c r="E1063" s="183">
        <f t="shared" si="34"/>
        <v>92</v>
      </c>
      <c r="F1063" s="17" t="str">
        <f t="shared" si="33"/>
        <v/>
      </c>
    </row>
    <row r="1064" spans="1:6">
      <c r="A1064" s="165">
        <v>2150801</v>
      </c>
      <c r="B1064" s="165" t="s">
        <v>381</v>
      </c>
      <c r="C1064" s="187"/>
      <c r="D1064" s="184">
        <v>0</v>
      </c>
      <c r="E1064" s="184">
        <f t="shared" si="34"/>
        <v>0</v>
      </c>
      <c r="F1064" s="17" t="str">
        <f t="shared" si="33"/>
        <v/>
      </c>
    </row>
    <row r="1065" spans="1:6">
      <c r="A1065" s="165">
        <v>2150802</v>
      </c>
      <c r="B1065" s="165" t="s">
        <v>382</v>
      </c>
      <c r="C1065" s="187"/>
      <c r="D1065" s="184">
        <v>0</v>
      </c>
      <c r="E1065" s="184">
        <f t="shared" si="34"/>
        <v>0</v>
      </c>
      <c r="F1065" s="17" t="str">
        <f t="shared" si="33"/>
        <v/>
      </c>
    </row>
    <row r="1066" spans="1:6">
      <c r="A1066" s="165">
        <v>2150803</v>
      </c>
      <c r="B1066" s="165" t="s">
        <v>383</v>
      </c>
      <c r="C1066" s="187"/>
      <c r="D1066" s="184">
        <v>0</v>
      </c>
      <c r="E1066" s="184">
        <f t="shared" si="34"/>
        <v>0</v>
      </c>
      <c r="F1066" s="17" t="str">
        <f t="shared" si="33"/>
        <v/>
      </c>
    </row>
    <row r="1067" spans="1:6">
      <c r="A1067" s="165">
        <v>2150804</v>
      </c>
      <c r="B1067" s="165" t="s">
        <v>1182</v>
      </c>
      <c r="C1067" s="187"/>
      <c r="D1067" s="184">
        <v>0</v>
      </c>
      <c r="E1067" s="184">
        <f t="shared" si="34"/>
        <v>0</v>
      </c>
      <c r="F1067" s="17" t="str">
        <f t="shared" si="33"/>
        <v/>
      </c>
    </row>
    <row r="1068" spans="1:6">
      <c r="A1068" s="165">
        <v>2150805</v>
      </c>
      <c r="B1068" s="165" t="s">
        <v>1183</v>
      </c>
      <c r="C1068" s="187"/>
      <c r="D1068" s="184">
        <v>0</v>
      </c>
      <c r="E1068" s="184">
        <f t="shared" si="34"/>
        <v>0</v>
      </c>
      <c r="F1068" s="17" t="str">
        <f t="shared" si="33"/>
        <v/>
      </c>
    </row>
    <row r="1069" spans="1:6">
      <c r="A1069" s="165">
        <v>2150806</v>
      </c>
      <c r="B1069" s="165" t="s">
        <v>1184</v>
      </c>
      <c r="C1069" s="187"/>
      <c r="D1069" s="184">
        <v>0</v>
      </c>
      <c r="E1069" s="184">
        <f t="shared" si="34"/>
        <v>0</v>
      </c>
      <c r="F1069" s="17" t="str">
        <f t="shared" si="33"/>
        <v/>
      </c>
    </row>
    <row r="1070" ht="13.5" spans="1:6">
      <c r="A1070" s="165">
        <v>2150899</v>
      </c>
      <c r="B1070" s="165" t="s">
        <v>1185</v>
      </c>
      <c r="C1070" s="184"/>
      <c r="D1070" s="184">
        <v>92</v>
      </c>
      <c r="E1070" s="184">
        <f t="shared" si="34"/>
        <v>92</v>
      </c>
      <c r="F1070" s="17" t="str">
        <f t="shared" si="33"/>
        <v/>
      </c>
    </row>
    <row r="1071" ht="13.5" spans="1:6">
      <c r="A1071" s="165">
        <v>21599</v>
      </c>
      <c r="B1071" s="164" t="s">
        <v>1186</v>
      </c>
      <c r="C1071" s="183">
        <f>SUM(C1072:C1076)</f>
        <v>1323</v>
      </c>
      <c r="D1071" s="183">
        <f>SUM(D1072:D1076)</f>
        <v>284</v>
      </c>
      <c r="E1071" s="183">
        <f t="shared" si="34"/>
        <v>-1039</v>
      </c>
      <c r="F1071" s="17">
        <f t="shared" si="33"/>
        <v>-78.5</v>
      </c>
    </row>
    <row r="1072" spans="1:6">
      <c r="A1072" s="165">
        <v>2159901</v>
      </c>
      <c r="B1072" s="165" t="s">
        <v>1187</v>
      </c>
      <c r="C1072" s="187"/>
      <c r="D1072" s="184">
        <v>0</v>
      </c>
      <c r="E1072" s="184">
        <f t="shared" si="34"/>
        <v>0</v>
      </c>
      <c r="F1072" s="17" t="str">
        <f t="shared" si="33"/>
        <v/>
      </c>
    </row>
    <row r="1073" spans="1:6">
      <c r="A1073" s="165">
        <v>2159904</v>
      </c>
      <c r="B1073" s="165" t="s">
        <v>1188</v>
      </c>
      <c r="C1073" s="187"/>
      <c r="D1073" s="184">
        <v>0</v>
      </c>
      <c r="E1073" s="184">
        <f t="shared" si="34"/>
        <v>0</v>
      </c>
      <c r="F1073" s="17" t="str">
        <f t="shared" si="33"/>
        <v/>
      </c>
    </row>
    <row r="1074" spans="1:6">
      <c r="A1074" s="165">
        <v>2159905</v>
      </c>
      <c r="B1074" s="165" t="s">
        <v>1189</v>
      </c>
      <c r="C1074" s="187"/>
      <c r="D1074" s="184">
        <v>0</v>
      </c>
      <c r="E1074" s="184">
        <f t="shared" si="34"/>
        <v>0</v>
      </c>
      <c r="F1074" s="17" t="str">
        <f t="shared" si="33"/>
        <v/>
      </c>
    </row>
    <row r="1075" spans="1:6">
      <c r="A1075" s="165">
        <v>2159906</v>
      </c>
      <c r="B1075" s="165" t="s">
        <v>1190</v>
      </c>
      <c r="C1075" s="187"/>
      <c r="D1075" s="184">
        <v>0</v>
      </c>
      <c r="E1075" s="184">
        <f t="shared" si="34"/>
        <v>0</v>
      </c>
      <c r="F1075" s="17" t="str">
        <f t="shared" si="33"/>
        <v/>
      </c>
    </row>
    <row r="1076" ht="13.5" spans="1:6">
      <c r="A1076" s="165">
        <v>2159999</v>
      </c>
      <c r="B1076" s="165" t="s">
        <v>1191</v>
      </c>
      <c r="C1076" s="184">
        <v>1323</v>
      </c>
      <c r="D1076" s="184">
        <v>284</v>
      </c>
      <c r="E1076" s="184">
        <f t="shared" si="34"/>
        <v>-1039</v>
      </c>
      <c r="F1076" s="17">
        <f t="shared" si="33"/>
        <v>-78.5</v>
      </c>
    </row>
    <row r="1077" ht="13.5" spans="1:6">
      <c r="A1077" s="165">
        <v>216</v>
      </c>
      <c r="B1077" s="164" t="s">
        <v>1192</v>
      </c>
      <c r="C1077" s="183">
        <f>SUM(C1078,C1088,C1094)</f>
        <v>1234</v>
      </c>
      <c r="D1077" s="183">
        <f>SUM(D1078,D1088,D1094)</f>
        <v>342</v>
      </c>
      <c r="E1077" s="183">
        <f t="shared" si="34"/>
        <v>-892</v>
      </c>
      <c r="F1077" s="17">
        <f t="shared" si="33"/>
        <v>-72.3</v>
      </c>
    </row>
    <row r="1078" ht="13.5" spans="1:6">
      <c r="A1078" s="165">
        <v>21602</v>
      </c>
      <c r="B1078" s="164" t="s">
        <v>1193</v>
      </c>
      <c r="C1078" s="183">
        <f>SUM(C1079:C1087)</f>
        <v>672</v>
      </c>
      <c r="D1078" s="183">
        <f>SUM(D1079:D1087)</f>
        <v>342</v>
      </c>
      <c r="E1078" s="183">
        <f t="shared" si="34"/>
        <v>-330</v>
      </c>
      <c r="F1078" s="17">
        <f t="shared" si="33"/>
        <v>-49.1</v>
      </c>
    </row>
    <row r="1079" ht="13.5" spans="1:6">
      <c r="A1079" s="165">
        <v>2160201</v>
      </c>
      <c r="B1079" s="165" t="s">
        <v>381</v>
      </c>
      <c r="C1079" s="184">
        <v>148</v>
      </c>
      <c r="D1079" s="184">
        <v>168</v>
      </c>
      <c r="E1079" s="184">
        <f t="shared" si="34"/>
        <v>20</v>
      </c>
      <c r="F1079" s="17">
        <f t="shared" si="33"/>
        <v>13.5</v>
      </c>
    </row>
    <row r="1080" spans="1:6">
      <c r="A1080" s="165">
        <v>2160202</v>
      </c>
      <c r="B1080" s="165" t="s">
        <v>382</v>
      </c>
      <c r="C1080" s="187"/>
      <c r="D1080" s="184">
        <v>1</v>
      </c>
      <c r="E1080" s="184">
        <f t="shared" si="34"/>
        <v>1</v>
      </c>
      <c r="F1080" s="17" t="str">
        <f t="shared" si="33"/>
        <v/>
      </c>
    </row>
    <row r="1081" spans="1:6">
      <c r="A1081" s="165">
        <v>2160203</v>
      </c>
      <c r="B1081" s="165" t="s">
        <v>383</v>
      </c>
      <c r="C1081" s="187"/>
      <c r="D1081" s="184">
        <v>0</v>
      </c>
      <c r="E1081" s="184">
        <f t="shared" si="34"/>
        <v>0</v>
      </c>
      <c r="F1081" s="17" t="str">
        <f t="shared" si="33"/>
        <v/>
      </c>
    </row>
    <row r="1082" spans="1:6">
      <c r="A1082" s="165">
        <v>2160216</v>
      </c>
      <c r="B1082" s="165" t="s">
        <v>1194</v>
      </c>
      <c r="C1082" s="187"/>
      <c r="D1082" s="184">
        <v>0</v>
      </c>
      <c r="E1082" s="184">
        <f t="shared" si="34"/>
        <v>0</v>
      </c>
      <c r="F1082" s="17" t="str">
        <f t="shared" si="33"/>
        <v/>
      </c>
    </row>
    <row r="1083" spans="1:6">
      <c r="A1083" s="165">
        <v>2160217</v>
      </c>
      <c r="B1083" s="165" t="s">
        <v>1195</v>
      </c>
      <c r="C1083" s="187"/>
      <c r="D1083" s="184">
        <v>0</v>
      </c>
      <c r="E1083" s="184">
        <f t="shared" si="34"/>
        <v>0</v>
      </c>
      <c r="F1083" s="17" t="str">
        <f t="shared" si="33"/>
        <v/>
      </c>
    </row>
    <row r="1084" spans="1:6">
      <c r="A1084" s="165">
        <v>2160218</v>
      </c>
      <c r="B1084" s="165" t="s">
        <v>1196</v>
      </c>
      <c r="C1084" s="187"/>
      <c r="D1084" s="184">
        <v>0</v>
      </c>
      <c r="E1084" s="184">
        <f t="shared" si="34"/>
        <v>0</v>
      </c>
      <c r="F1084" s="17" t="str">
        <f t="shared" si="33"/>
        <v/>
      </c>
    </row>
    <row r="1085" ht="13.5" spans="1:6">
      <c r="A1085" s="165">
        <v>2160219</v>
      </c>
      <c r="B1085" s="165" t="s">
        <v>1197</v>
      </c>
      <c r="C1085" s="184">
        <v>266</v>
      </c>
      <c r="D1085" s="184">
        <v>18</v>
      </c>
      <c r="E1085" s="184">
        <f t="shared" si="34"/>
        <v>-248</v>
      </c>
      <c r="F1085" s="17">
        <f t="shared" si="33"/>
        <v>-93.2</v>
      </c>
    </row>
    <row r="1086" spans="1:6">
      <c r="A1086" s="165">
        <v>2160250</v>
      </c>
      <c r="B1086" s="165" t="s">
        <v>390</v>
      </c>
      <c r="C1086" s="187"/>
      <c r="D1086" s="184">
        <v>0</v>
      </c>
      <c r="E1086" s="184">
        <f t="shared" si="34"/>
        <v>0</v>
      </c>
      <c r="F1086" s="17" t="str">
        <f t="shared" si="33"/>
        <v/>
      </c>
    </row>
    <row r="1087" ht="13.5" spans="1:6">
      <c r="A1087" s="165">
        <v>2160299</v>
      </c>
      <c r="B1087" s="165" t="s">
        <v>1198</v>
      </c>
      <c r="C1087" s="184">
        <v>258</v>
      </c>
      <c r="D1087" s="184">
        <v>155</v>
      </c>
      <c r="E1087" s="184">
        <f t="shared" si="34"/>
        <v>-103</v>
      </c>
      <c r="F1087" s="17">
        <f t="shared" si="33"/>
        <v>-39.9</v>
      </c>
    </row>
    <row r="1088" spans="1:6">
      <c r="A1088" s="165">
        <v>21606</v>
      </c>
      <c r="B1088" s="164" t="s">
        <v>1199</v>
      </c>
      <c r="C1088" s="188"/>
      <c r="D1088" s="183">
        <f>SUM(D1089:D1093)</f>
        <v>0</v>
      </c>
      <c r="E1088" s="183">
        <f t="shared" si="34"/>
        <v>0</v>
      </c>
      <c r="F1088" s="17" t="str">
        <f t="shared" si="33"/>
        <v/>
      </c>
    </row>
    <row r="1089" spans="1:6">
      <c r="A1089" s="165">
        <v>2160601</v>
      </c>
      <c r="B1089" s="165" t="s">
        <v>381</v>
      </c>
      <c r="C1089" s="187"/>
      <c r="D1089" s="184">
        <v>0</v>
      </c>
      <c r="E1089" s="184">
        <f t="shared" si="34"/>
        <v>0</v>
      </c>
      <c r="F1089" s="17" t="str">
        <f t="shared" si="33"/>
        <v/>
      </c>
    </row>
    <row r="1090" spans="1:6">
      <c r="A1090" s="165">
        <v>2160602</v>
      </c>
      <c r="B1090" s="165" t="s">
        <v>382</v>
      </c>
      <c r="C1090" s="187"/>
      <c r="D1090" s="184">
        <v>0</v>
      </c>
      <c r="E1090" s="184">
        <f t="shared" si="34"/>
        <v>0</v>
      </c>
      <c r="F1090" s="17" t="str">
        <f t="shared" si="33"/>
        <v/>
      </c>
    </row>
    <row r="1091" spans="1:6">
      <c r="A1091" s="165">
        <v>2160603</v>
      </c>
      <c r="B1091" s="165" t="s">
        <v>383</v>
      </c>
      <c r="C1091" s="187"/>
      <c r="D1091" s="184">
        <v>0</v>
      </c>
      <c r="E1091" s="184">
        <f t="shared" si="34"/>
        <v>0</v>
      </c>
      <c r="F1091" s="17" t="str">
        <f t="shared" si="33"/>
        <v/>
      </c>
    </row>
    <row r="1092" spans="1:6">
      <c r="A1092" s="165">
        <v>2160607</v>
      </c>
      <c r="B1092" s="165" t="s">
        <v>1200</v>
      </c>
      <c r="C1092" s="187"/>
      <c r="D1092" s="184">
        <v>0</v>
      </c>
      <c r="E1092" s="184">
        <f t="shared" si="34"/>
        <v>0</v>
      </c>
      <c r="F1092" s="17" t="str">
        <f t="shared" ref="F1092:F1155" si="35">IF(C1092&lt;&gt;0,ROUND(100*(D1092/C1092-1),1),"")</f>
        <v/>
      </c>
    </row>
    <row r="1093" spans="1:6">
      <c r="A1093" s="165">
        <v>2160699</v>
      </c>
      <c r="B1093" s="165" t="s">
        <v>1201</v>
      </c>
      <c r="C1093" s="187"/>
      <c r="D1093" s="184">
        <v>0</v>
      </c>
      <c r="E1093" s="184">
        <f t="shared" ref="E1093:E1156" si="36">D1093-C1093</f>
        <v>0</v>
      </c>
      <c r="F1093" s="17" t="str">
        <f t="shared" si="35"/>
        <v/>
      </c>
    </row>
    <row r="1094" ht="13.5" spans="1:6">
      <c r="A1094" s="165">
        <v>21699</v>
      </c>
      <c r="B1094" s="164" t="s">
        <v>1202</v>
      </c>
      <c r="C1094" s="183">
        <f>SUM(C1095:C1096)</f>
        <v>562</v>
      </c>
      <c r="D1094" s="183">
        <f>SUM(D1095:D1096)</f>
        <v>0</v>
      </c>
      <c r="E1094" s="183">
        <f t="shared" si="36"/>
        <v>-562</v>
      </c>
      <c r="F1094" s="17">
        <f t="shared" si="35"/>
        <v>-100</v>
      </c>
    </row>
    <row r="1095" spans="1:6">
      <c r="A1095" s="165">
        <v>2169901</v>
      </c>
      <c r="B1095" s="165" t="s">
        <v>1203</v>
      </c>
      <c r="C1095" s="187"/>
      <c r="D1095" s="184">
        <v>0</v>
      </c>
      <c r="E1095" s="184">
        <f t="shared" si="36"/>
        <v>0</v>
      </c>
      <c r="F1095" s="17" t="str">
        <f t="shared" si="35"/>
        <v/>
      </c>
    </row>
    <row r="1096" ht="13.5" spans="1:6">
      <c r="A1096" s="165">
        <v>2169999</v>
      </c>
      <c r="B1096" s="165" t="s">
        <v>1204</v>
      </c>
      <c r="C1096" s="184">
        <v>562</v>
      </c>
      <c r="D1096" s="184">
        <v>0</v>
      </c>
      <c r="E1096" s="184">
        <f t="shared" si="36"/>
        <v>-562</v>
      </c>
      <c r="F1096" s="17">
        <f t="shared" si="35"/>
        <v>-100</v>
      </c>
    </row>
    <row r="1097" ht="13.5" spans="1:6">
      <c r="A1097" s="165">
        <v>217</v>
      </c>
      <c r="B1097" s="164" t="s">
        <v>1205</v>
      </c>
      <c r="C1097" s="183">
        <f>SUM(C1098,C1105,C1115,C1121,C1124)</f>
        <v>1300</v>
      </c>
      <c r="D1097" s="183">
        <f>SUM(D1098,D1105,D1115,D1121,D1124)</f>
        <v>112</v>
      </c>
      <c r="E1097" s="183">
        <f t="shared" si="36"/>
        <v>-1188</v>
      </c>
      <c r="F1097" s="17">
        <f t="shared" si="35"/>
        <v>-91.4</v>
      </c>
    </row>
    <row r="1098" spans="1:6">
      <c r="A1098" s="165">
        <v>21701</v>
      </c>
      <c r="B1098" s="164" t="s">
        <v>1206</v>
      </c>
      <c r="C1098" s="188"/>
      <c r="D1098" s="183">
        <f>SUM(D1099:D1104)</f>
        <v>0</v>
      </c>
      <c r="E1098" s="183">
        <f t="shared" si="36"/>
        <v>0</v>
      </c>
      <c r="F1098" s="17" t="str">
        <f t="shared" si="35"/>
        <v/>
      </c>
    </row>
    <row r="1099" spans="1:6">
      <c r="A1099" s="165">
        <v>2170101</v>
      </c>
      <c r="B1099" s="165" t="s">
        <v>381</v>
      </c>
      <c r="C1099" s="187"/>
      <c r="D1099" s="184">
        <v>0</v>
      </c>
      <c r="E1099" s="184">
        <f t="shared" si="36"/>
        <v>0</v>
      </c>
      <c r="F1099" s="17" t="str">
        <f t="shared" si="35"/>
        <v/>
      </c>
    </row>
    <row r="1100" spans="1:6">
      <c r="A1100" s="165">
        <v>2170102</v>
      </c>
      <c r="B1100" s="165" t="s">
        <v>382</v>
      </c>
      <c r="C1100" s="187"/>
      <c r="D1100" s="184">
        <v>0</v>
      </c>
      <c r="E1100" s="184">
        <f t="shared" si="36"/>
        <v>0</v>
      </c>
      <c r="F1100" s="17" t="str">
        <f t="shared" si="35"/>
        <v/>
      </c>
    </row>
    <row r="1101" spans="1:6">
      <c r="A1101" s="165">
        <v>2170103</v>
      </c>
      <c r="B1101" s="165" t="s">
        <v>383</v>
      </c>
      <c r="C1101" s="187"/>
      <c r="D1101" s="184">
        <v>0</v>
      </c>
      <c r="E1101" s="184">
        <f t="shared" si="36"/>
        <v>0</v>
      </c>
      <c r="F1101" s="17" t="str">
        <f t="shared" si="35"/>
        <v/>
      </c>
    </row>
    <row r="1102" spans="1:6">
      <c r="A1102" s="165">
        <v>2170104</v>
      </c>
      <c r="B1102" s="165" t="s">
        <v>1207</v>
      </c>
      <c r="C1102" s="187"/>
      <c r="D1102" s="184">
        <v>0</v>
      </c>
      <c r="E1102" s="184">
        <f t="shared" si="36"/>
        <v>0</v>
      </c>
      <c r="F1102" s="17" t="str">
        <f t="shared" si="35"/>
        <v/>
      </c>
    </row>
    <row r="1103" spans="1:6">
      <c r="A1103" s="165">
        <v>2170150</v>
      </c>
      <c r="B1103" s="165" t="s">
        <v>390</v>
      </c>
      <c r="C1103" s="187"/>
      <c r="D1103" s="184">
        <v>0</v>
      </c>
      <c r="E1103" s="184">
        <f t="shared" si="36"/>
        <v>0</v>
      </c>
      <c r="F1103" s="17" t="str">
        <f t="shared" si="35"/>
        <v/>
      </c>
    </row>
    <row r="1104" spans="1:6">
      <c r="A1104" s="165">
        <v>2170199</v>
      </c>
      <c r="B1104" s="165" t="s">
        <v>1208</v>
      </c>
      <c r="C1104" s="187"/>
      <c r="D1104" s="184">
        <v>0</v>
      </c>
      <c r="E1104" s="184">
        <f t="shared" si="36"/>
        <v>0</v>
      </c>
      <c r="F1104" s="17" t="str">
        <f t="shared" si="35"/>
        <v/>
      </c>
    </row>
    <row r="1105" spans="1:6">
      <c r="A1105" s="165">
        <v>21702</v>
      </c>
      <c r="B1105" s="164" t="s">
        <v>1209</v>
      </c>
      <c r="C1105" s="188"/>
      <c r="D1105" s="183">
        <f>SUM(D1106:D1114)</f>
        <v>0</v>
      </c>
      <c r="E1105" s="183">
        <f t="shared" si="36"/>
        <v>0</v>
      </c>
      <c r="F1105" s="17" t="str">
        <f t="shared" si="35"/>
        <v/>
      </c>
    </row>
    <row r="1106" spans="1:6">
      <c r="A1106" s="165">
        <v>2170201</v>
      </c>
      <c r="B1106" s="165" t="s">
        <v>1210</v>
      </c>
      <c r="C1106" s="187"/>
      <c r="D1106" s="184">
        <v>0</v>
      </c>
      <c r="E1106" s="184">
        <f t="shared" si="36"/>
        <v>0</v>
      </c>
      <c r="F1106" s="17" t="str">
        <f t="shared" si="35"/>
        <v/>
      </c>
    </row>
    <row r="1107" spans="1:6">
      <c r="A1107" s="165">
        <v>2170202</v>
      </c>
      <c r="B1107" s="165" t="s">
        <v>1211</v>
      </c>
      <c r="C1107" s="187"/>
      <c r="D1107" s="184">
        <v>0</v>
      </c>
      <c r="E1107" s="184">
        <f t="shared" si="36"/>
        <v>0</v>
      </c>
      <c r="F1107" s="17" t="str">
        <f t="shared" si="35"/>
        <v/>
      </c>
    </row>
    <row r="1108" spans="1:6">
      <c r="A1108" s="165">
        <v>2170203</v>
      </c>
      <c r="B1108" s="165" t="s">
        <v>1212</v>
      </c>
      <c r="C1108" s="187"/>
      <c r="D1108" s="184">
        <v>0</v>
      </c>
      <c r="E1108" s="184">
        <f t="shared" si="36"/>
        <v>0</v>
      </c>
      <c r="F1108" s="17" t="str">
        <f t="shared" si="35"/>
        <v/>
      </c>
    </row>
    <row r="1109" spans="1:6">
      <c r="A1109" s="165">
        <v>2170204</v>
      </c>
      <c r="B1109" s="165" t="s">
        <v>1213</v>
      </c>
      <c r="C1109" s="187"/>
      <c r="D1109" s="184">
        <v>0</v>
      </c>
      <c r="E1109" s="184">
        <f t="shared" si="36"/>
        <v>0</v>
      </c>
      <c r="F1109" s="17" t="str">
        <f t="shared" si="35"/>
        <v/>
      </c>
    </row>
    <row r="1110" spans="1:6">
      <c r="A1110" s="165">
        <v>2170205</v>
      </c>
      <c r="B1110" s="165" t="s">
        <v>1214</v>
      </c>
      <c r="C1110" s="187"/>
      <c r="D1110" s="184">
        <v>0</v>
      </c>
      <c r="E1110" s="184">
        <f t="shared" si="36"/>
        <v>0</v>
      </c>
      <c r="F1110" s="17" t="str">
        <f t="shared" si="35"/>
        <v/>
      </c>
    </row>
    <row r="1111" spans="1:6">
      <c r="A1111" s="165">
        <v>2170206</v>
      </c>
      <c r="B1111" s="165" t="s">
        <v>1215</v>
      </c>
      <c r="C1111" s="187"/>
      <c r="D1111" s="184">
        <v>0</v>
      </c>
      <c r="E1111" s="184">
        <f t="shared" si="36"/>
        <v>0</v>
      </c>
      <c r="F1111" s="17" t="str">
        <f t="shared" si="35"/>
        <v/>
      </c>
    </row>
    <row r="1112" spans="1:6">
      <c r="A1112" s="165">
        <v>2170207</v>
      </c>
      <c r="B1112" s="165" t="s">
        <v>1216</v>
      </c>
      <c r="C1112" s="187"/>
      <c r="D1112" s="184">
        <v>0</v>
      </c>
      <c r="E1112" s="184">
        <f t="shared" si="36"/>
        <v>0</v>
      </c>
      <c r="F1112" s="17" t="str">
        <f t="shared" si="35"/>
        <v/>
      </c>
    </row>
    <row r="1113" spans="1:6">
      <c r="A1113" s="165">
        <v>2170208</v>
      </c>
      <c r="B1113" s="165" t="s">
        <v>1217</v>
      </c>
      <c r="C1113" s="187"/>
      <c r="D1113" s="184">
        <v>0</v>
      </c>
      <c r="E1113" s="184">
        <f t="shared" si="36"/>
        <v>0</v>
      </c>
      <c r="F1113" s="17" t="str">
        <f t="shared" si="35"/>
        <v/>
      </c>
    </row>
    <row r="1114" spans="1:6">
      <c r="A1114" s="165">
        <v>2170299</v>
      </c>
      <c r="B1114" s="165" t="s">
        <v>1218</v>
      </c>
      <c r="C1114" s="187"/>
      <c r="D1114" s="184">
        <v>0</v>
      </c>
      <c r="E1114" s="184">
        <f t="shared" si="36"/>
        <v>0</v>
      </c>
      <c r="F1114" s="17" t="str">
        <f t="shared" si="35"/>
        <v/>
      </c>
    </row>
    <row r="1115" ht="13.5" spans="1:6">
      <c r="A1115" s="165">
        <v>21703</v>
      </c>
      <c r="B1115" s="164" t="s">
        <v>1219</v>
      </c>
      <c r="C1115" s="183">
        <f>SUM(C1116:C1120)</f>
        <v>1166</v>
      </c>
      <c r="D1115" s="183">
        <f>SUM(D1116:D1120)</f>
        <v>112</v>
      </c>
      <c r="E1115" s="183">
        <f t="shared" si="36"/>
        <v>-1054</v>
      </c>
      <c r="F1115" s="17">
        <f t="shared" si="35"/>
        <v>-90.4</v>
      </c>
    </row>
    <row r="1116" spans="1:6">
      <c r="A1116" s="165">
        <v>2170301</v>
      </c>
      <c r="B1116" s="165" t="s">
        <v>1220</v>
      </c>
      <c r="C1116" s="187"/>
      <c r="D1116" s="184">
        <v>0</v>
      </c>
      <c r="E1116" s="184">
        <f t="shared" si="36"/>
        <v>0</v>
      </c>
      <c r="F1116" s="17" t="str">
        <f t="shared" si="35"/>
        <v/>
      </c>
    </row>
    <row r="1117" ht="13.5" spans="1:6">
      <c r="A1117" s="165">
        <v>2170302</v>
      </c>
      <c r="B1117" s="165" t="s">
        <v>1221</v>
      </c>
      <c r="C1117" s="184">
        <v>563</v>
      </c>
      <c r="D1117" s="184">
        <v>112</v>
      </c>
      <c r="E1117" s="184">
        <f t="shared" si="36"/>
        <v>-451</v>
      </c>
      <c r="F1117" s="17">
        <f t="shared" si="35"/>
        <v>-80.1</v>
      </c>
    </row>
    <row r="1118" spans="1:6">
      <c r="A1118" s="165">
        <v>2170303</v>
      </c>
      <c r="B1118" s="165" t="s">
        <v>1222</v>
      </c>
      <c r="C1118" s="187"/>
      <c r="D1118" s="184">
        <v>0</v>
      </c>
      <c r="E1118" s="184">
        <f t="shared" si="36"/>
        <v>0</v>
      </c>
      <c r="F1118" s="17" t="str">
        <f t="shared" si="35"/>
        <v/>
      </c>
    </row>
    <row r="1119" spans="1:6">
      <c r="A1119" s="165">
        <v>2170304</v>
      </c>
      <c r="B1119" s="165" t="s">
        <v>1223</v>
      </c>
      <c r="C1119" s="187"/>
      <c r="D1119" s="184">
        <v>0</v>
      </c>
      <c r="E1119" s="184">
        <f t="shared" si="36"/>
        <v>0</v>
      </c>
      <c r="F1119" s="17" t="str">
        <f t="shared" si="35"/>
        <v/>
      </c>
    </row>
    <row r="1120" ht="13.5" spans="1:6">
      <c r="A1120" s="165">
        <v>2170399</v>
      </c>
      <c r="B1120" s="165" t="s">
        <v>1224</v>
      </c>
      <c r="C1120" s="184">
        <v>603</v>
      </c>
      <c r="D1120" s="184">
        <v>0</v>
      </c>
      <c r="E1120" s="184">
        <f t="shared" si="36"/>
        <v>-603</v>
      </c>
      <c r="F1120" s="17">
        <f t="shared" si="35"/>
        <v>-100</v>
      </c>
    </row>
    <row r="1121" spans="1:6">
      <c r="A1121" s="165">
        <v>21704</v>
      </c>
      <c r="B1121" s="164" t="s">
        <v>1225</v>
      </c>
      <c r="C1121" s="188"/>
      <c r="D1121" s="183">
        <f>SUM(D1122:D1123)</f>
        <v>0</v>
      </c>
      <c r="E1121" s="183">
        <f t="shared" si="36"/>
        <v>0</v>
      </c>
      <c r="F1121" s="17" t="str">
        <f t="shared" si="35"/>
        <v/>
      </c>
    </row>
    <row r="1122" spans="1:6">
      <c r="A1122" s="165">
        <v>2170401</v>
      </c>
      <c r="B1122" s="165" t="s">
        <v>1226</v>
      </c>
      <c r="C1122" s="187"/>
      <c r="D1122" s="184">
        <v>0</v>
      </c>
      <c r="E1122" s="184">
        <f t="shared" si="36"/>
        <v>0</v>
      </c>
      <c r="F1122" s="17" t="str">
        <f t="shared" si="35"/>
        <v/>
      </c>
    </row>
    <row r="1123" spans="1:6">
      <c r="A1123" s="165">
        <v>2170499</v>
      </c>
      <c r="B1123" s="165" t="s">
        <v>1227</v>
      </c>
      <c r="C1123" s="187"/>
      <c r="D1123" s="184">
        <v>0</v>
      </c>
      <c r="E1123" s="184">
        <f t="shared" si="36"/>
        <v>0</v>
      </c>
      <c r="F1123" s="17" t="str">
        <f t="shared" si="35"/>
        <v/>
      </c>
    </row>
    <row r="1124" ht="13.5" spans="1:6">
      <c r="A1124" s="165">
        <v>21799</v>
      </c>
      <c r="B1124" s="164" t="s">
        <v>1228</v>
      </c>
      <c r="C1124" s="183">
        <f>SUM(C1125:C1126)</f>
        <v>134</v>
      </c>
      <c r="D1124" s="183">
        <f>SUM(D1125:D1126)</f>
        <v>0</v>
      </c>
      <c r="E1124" s="183">
        <f t="shared" si="36"/>
        <v>-134</v>
      </c>
      <c r="F1124" s="17">
        <f t="shared" si="35"/>
        <v>-100</v>
      </c>
    </row>
    <row r="1125" ht="13.5" spans="1:6">
      <c r="A1125" s="165">
        <v>2179902</v>
      </c>
      <c r="B1125" s="165" t="s">
        <v>1229</v>
      </c>
      <c r="C1125" s="184">
        <v>134</v>
      </c>
      <c r="D1125" s="184">
        <v>0</v>
      </c>
      <c r="E1125" s="184">
        <f t="shared" si="36"/>
        <v>-134</v>
      </c>
      <c r="F1125" s="17">
        <f t="shared" si="35"/>
        <v>-100</v>
      </c>
    </row>
    <row r="1126" spans="1:6">
      <c r="A1126" s="165">
        <v>2179999</v>
      </c>
      <c r="B1126" s="165" t="s">
        <v>1230</v>
      </c>
      <c r="C1126" s="187"/>
      <c r="D1126" s="184">
        <v>0</v>
      </c>
      <c r="E1126" s="184">
        <f t="shared" si="36"/>
        <v>0</v>
      </c>
      <c r="F1126" s="17" t="str">
        <f t="shared" si="35"/>
        <v/>
      </c>
    </row>
    <row r="1127" spans="1:6">
      <c r="A1127" s="165">
        <v>219</v>
      </c>
      <c r="B1127" s="164" t="s">
        <v>1231</v>
      </c>
      <c r="C1127" s="188"/>
      <c r="D1127" s="183">
        <f>SUM(D1128:D1136)</f>
        <v>0</v>
      </c>
      <c r="E1127" s="183">
        <f t="shared" si="36"/>
        <v>0</v>
      </c>
      <c r="F1127" s="17" t="str">
        <f t="shared" si="35"/>
        <v/>
      </c>
    </row>
    <row r="1128" spans="1:6">
      <c r="A1128" s="165">
        <v>21901</v>
      </c>
      <c r="B1128" s="164" t="s">
        <v>1232</v>
      </c>
      <c r="C1128" s="188"/>
      <c r="D1128" s="183">
        <v>0</v>
      </c>
      <c r="E1128" s="183">
        <f t="shared" si="36"/>
        <v>0</v>
      </c>
      <c r="F1128" s="17" t="str">
        <f t="shared" si="35"/>
        <v/>
      </c>
    </row>
    <row r="1129" spans="1:6">
      <c r="A1129" s="165">
        <v>21902</v>
      </c>
      <c r="B1129" s="164" t="s">
        <v>1233</v>
      </c>
      <c r="C1129" s="188"/>
      <c r="D1129" s="183">
        <v>0</v>
      </c>
      <c r="E1129" s="183">
        <f t="shared" si="36"/>
        <v>0</v>
      </c>
      <c r="F1129" s="17" t="str">
        <f t="shared" si="35"/>
        <v/>
      </c>
    </row>
    <row r="1130" spans="1:6">
      <c r="A1130" s="165">
        <v>21903</v>
      </c>
      <c r="B1130" s="164" t="s">
        <v>1234</v>
      </c>
      <c r="C1130" s="188"/>
      <c r="D1130" s="183">
        <v>0</v>
      </c>
      <c r="E1130" s="183">
        <f t="shared" si="36"/>
        <v>0</v>
      </c>
      <c r="F1130" s="17" t="str">
        <f t="shared" si="35"/>
        <v/>
      </c>
    </row>
    <row r="1131" spans="1:6">
      <c r="A1131" s="165">
        <v>21904</v>
      </c>
      <c r="B1131" s="164" t="s">
        <v>1235</v>
      </c>
      <c r="C1131" s="188"/>
      <c r="D1131" s="183">
        <v>0</v>
      </c>
      <c r="E1131" s="183">
        <f t="shared" si="36"/>
        <v>0</v>
      </c>
      <c r="F1131" s="17" t="str">
        <f t="shared" si="35"/>
        <v/>
      </c>
    </row>
    <row r="1132" spans="1:6">
      <c r="A1132" s="165">
        <v>21905</v>
      </c>
      <c r="B1132" s="164" t="s">
        <v>1236</v>
      </c>
      <c r="C1132" s="188"/>
      <c r="D1132" s="183">
        <v>0</v>
      </c>
      <c r="E1132" s="183">
        <f t="shared" si="36"/>
        <v>0</v>
      </c>
      <c r="F1132" s="17" t="str">
        <f t="shared" si="35"/>
        <v/>
      </c>
    </row>
    <row r="1133" spans="1:6">
      <c r="A1133" s="165">
        <v>21906</v>
      </c>
      <c r="B1133" s="164" t="s">
        <v>1012</v>
      </c>
      <c r="C1133" s="188"/>
      <c r="D1133" s="183">
        <v>0</v>
      </c>
      <c r="E1133" s="183">
        <f t="shared" si="36"/>
        <v>0</v>
      </c>
      <c r="F1133" s="17" t="str">
        <f t="shared" si="35"/>
        <v/>
      </c>
    </row>
    <row r="1134" spans="1:6">
      <c r="A1134" s="165">
        <v>21907</v>
      </c>
      <c r="B1134" s="164" t="s">
        <v>1237</v>
      </c>
      <c r="C1134" s="188"/>
      <c r="D1134" s="183">
        <v>0</v>
      </c>
      <c r="E1134" s="183">
        <f t="shared" si="36"/>
        <v>0</v>
      </c>
      <c r="F1134" s="17" t="str">
        <f t="shared" si="35"/>
        <v/>
      </c>
    </row>
    <row r="1135" spans="1:6">
      <c r="A1135" s="165">
        <v>21908</v>
      </c>
      <c r="B1135" s="164" t="s">
        <v>1238</v>
      </c>
      <c r="C1135" s="188"/>
      <c r="D1135" s="183">
        <v>0</v>
      </c>
      <c r="E1135" s="183">
        <f t="shared" si="36"/>
        <v>0</v>
      </c>
      <c r="F1135" s="17" t="str">
        <f t="shared" si="35"/>
        <v/>
      </c>
    </row>
    <row r="1136" spans="1:6">
      <c r="A1136" s="165">
        <v>21999</v>
      </c>
      <c r="B1136" s="164" t="s">
        <v>1239</v>
      </c>
      <c r="C1136" s="188"/>
      <c r="D1136" s="183">
        <v>0</v>
      </c>
      <c r="E1136" s="183">
        <f t="shared" si="36"/>
        <v>0</v>
      </c>
      <c r="F1136" s="17" t="str">
        <f t="shared" si="35"/>
        <v/>
      </c>
    </row>
    <row r="1137" ht="13.5" spans="1:6">
      <c r="A1137" s="165">
        <v>220</v>
      </c>
      <c r="B1137" s="164" t="s">
        <v>1240</v>
      </c>
      <c r="C1137" s="183">
        <f>SUM(C1138,C1165,C1180)</f>
        <v>2194</v>
      </c>
      <c r="D1137" s="183">
        <f>SUM(D1138,D1165,D1180)</f>
        <v>1266</v>
      </c>
      <c r="E1137" s="183">
        <f t="shared" si="36"/>
        <v>-928</v>
      </c>
      <c r="F1137" s="17">
        <f t="shared" si="35"/>
        <v>-42.3</v>
      </c>
    </row>
    <row r="1138" ht="13.5" spans="1:6">
      <c r="A1138" s="165">
        <v>22001</v>
      </c>
      <c r="B1138" s="164" t="s">
        <v>1241</v>
      </c>
      <c r="C1138" s="183">
        <f>SUM(C1139:C1164)</f>
        <v>1946</v>
      </c>
      <c r="D1138" s="183">
        <f>SUM(D1139:D1164)</f>
        <v>1169</v>
      </c>
      <c r="E1138" s="183">
        <f t="shared" si="36"/>
        <v>-777</v>
      </c>
      <c r="F1138" s="17">
        <f t="shared" si="35"/>
        <v>-39.9</v>
      </c>
    </row>
    <row r="1139" ht="13.5" spans="1:6">
      <c r="A1139" s="165">
        <v>2200101</v>
      </c>
      <c r="B1139" s="165" t="s">
        <v>381</v>
      </c>
      <c r="C1139" s="184">
        <v>532</v>
      </c>
      <c r="D1139" s="184">
        <v>482</v>
      </c>
      <c r="E1139" s="184">
        <f t="shared" si="36"/>
        <v>-50</v>
      </c>
      <c r="F1139" s="17">
        <f t="shared" si="35"/>
        <v>-9.4</v>
      </c>
    </row>
    <row r="1140" ht="13.5" spans="1:6">
      <c r="A1140" s="165">
        <v>2200102</v>
      </c>
      <c r="B1140" s="165" t="s">
        <v>382</v>
      </c>
      <c r="C1140" s="184">
        <v>63</v>
      </c>
      <c r="D1140" s="184">
        <v>5</v>
      </c>
      <c r="E1140" s="184">
        <f t="shared" si="36"/>
        <v>-58</v>
      </c>
      <c r="F1140" s="17">
        <f t="shared" si="35"/>
        <v>-92.1</v>
      </c>
    </row>
    <row r="1141" spans="1:6">
      <c r="A1141" s="165">
        <v>2200103</v>
      </c>
      <c r="B1141" s="165" t="s">
        <v>383</v>
      </c>
      <c r="C1141" s="187"/>
      <c r="D1141" s="184">
        <v>0</v>
      </c>
      <c r="E1141" s="184">
        <f t="shared" si="36"/>
        <v>0</v>
      </c>
      <c r="F1141" s="17" t="str">
        <f t="shared" si="35"/>
        <v/>
      </c>
    </row>
    <row r="1142" ht="13.5" spans="1:6">
      <c r="A1142" s="165">
        <v>2200104</v>
      </c>
      <c r="B1142" s="165" t="s">
        <v>1242</v>
      </c>
      <c r="C1142" s="184">
        <v>74</v>
      </c>
      <c r="D1142" s="184">
        <v>0</v>
      </c>
      <c r="E1142" s="184">
        <f t="shared" si="36"/>
        <v>-74</v>
      </c>
      <c r="F1142" s="17">
        <f t="shared" si="35"/>
        <v>-100</v>
      </c>
    </row>
    <row r="1143" ht="13.5" spans="1:6">
      <c r="A1143" s="165">
        <v>2200106</v>
      </c>
      <c r="B1143" s="165" t="s">
        <v>1243</v>
      </c>
      <c r="C1143" s="184">
        <v>284</v>
      </c>
      <c r="D1143" s="184">
        <v>15</v>
      </c>
      <c r="E1143" s="184">
        <f t="shared" si="36"/>
        <v>-269</v>
      </c>
      <c r="F1143" s="17">
        <f t="shared" si="35"/>
        <v>-94.7</v>
      </c>
    </row>
    <row r="1144" ht="13.5" spans="1:6">
      <c r="A1144" s="165">
        <v>2200107</v>
      </c>
      <c r="B1144" s="165" t="s">
        <v>1244</v>
      </c>
      <c r="C1144" s="184">
        <v>1</v>
      </c>
      <c r="D1144" s="184">
        <v>0</v>
      </c>
      <c r="E1144" s="184">
        <f t="shared" si="36"/>
        <v>-1</v>
      </c>
      <c r="F1144" s="17">
        <f t="shared" si="35"/>
        <v>-100</v>
      </c>
    </row>
    <row r="1145" ht="13.5" spans="1:6">
      <c r="A1145" s="165">
        <v>2200108</v>
      </c>
      <c r="B1145" s="165" t="s">
        <v>1245</v>
      </c>
      <c r="C1145" s="184">
        <v>69</v>
      </c>
      <c r="D1145" s="184">
        <v>0</v>
      </c>
      <c r="E1145" s="184">
        <f t="shared" si="36"/>
        <v>-69</v>
      </c>
      <c r="F1145" s="17">
        <f t="shared" si="35"/>
        <v>-100</v>
      </c>
    </row>
    <row r="1146" ht="13.5" spans="1:6">
      <c r="A1146" s="165">
        <v>2200109</v>
      </c>
      <c r="B1146" s="165" t="s">
        <v>1246</v>
      </c>
      <c r="C1146" s="184">
        <v>232</v>
      </c>
      <c r="D1146" s="184">
        <v>0</v>
      </c>
      <c r="E1146" s="184">
        <f t="shared" si="36"/>
        <v>-232</v>
      </c>
      <c r="F1146" s="17">
        <f t="shared" si="35"/>
        <v>-100</v>
      </c>
    </row>
    <row r="1147" spans="1:6">
      <c r="A1147" s="165">
        <v>2200112</v>
      </c>
      <c r="B1147" s="165" t="s">
        <v>1247</v>
      </c>
      <c r="C1147" s="187"/>
      <c r="D1147" s="184">
        <v>0</v>
      </c>
      <c r="E1147" s="184">
        <f t="shared" si="36"/>
        <v>0</v>
      </c>
      <c r="F1147" s="17" t="str">
        <f t="shared" si="35"/>
        <v/>
      </c>
    </row>
    <row r="1148" spans="1:6">
      <c r="A1148" s="165">
        <v>2200113</v>
      </c>
      <c r="B1148" s="165" t="s">
        <v>1248</v>
      </c>
      <c r="C1148" s="187"/>
      <c r="D1148" s="184">
        <v>0</v>
      </c>
      <c r="E1148" s="184">
        <f t="shared" si="36"/>
        <v>0</v>
      </c>
      <c r="F1148" s="17" t="str">
        <f t="shared" si="35"/>
        <v/>
      </c>
    </row>
    <row r="1149" ht="13.5" spans="1:6">
      <c r="A1149" s="165">
        <v>2200114</v>
      </c>
      <c r="B1149" s="165" t="s">
        <v>1249</v>
      </c>
      <c r="C1149" s="184">
        <v>35</v>
      </c>
      <c r="D1149" s="184">
        <v>0</v>
      </c>
      <c r="E1149" s="184">
        <f t="shared" si="36"/>
        <v>-35</v>
      </c>
      <c r="F1149" s="17">
        <f t="shared" si="35"/>
        <v>-100</v>
      </c>
    </row>
    <row r="1150" spans="1:6">
      <c r="A1150" s="165">
        <v>2200115</v>
      </c>
      <c r="B1150" s="165" t="s">
        <v>1250</v>
      </c>
      <c r="C1150" s="187"/>
      <c r="D1150" s="184">
        <v>0</v>
      </c>
      <c r="E1150" s="184">
        <f t="shared" si="36"/>
        <v>0</v>
      </c>
      <c r="F1150" s="17" t="str">
        <f t="shared" si="35"/>
        <v/>
      </c>
    </row>
    <row r="1151" spans="1:6">
      <c r="A1151" s="165">
        <v>2200116</v>
      </c>
      <c r="B1151" s="165" t="s">
        <v>1251</v>
      </c>
      <c r="C1151" s="187"/>
      <c r="D1151" s="184">
        <v>0</v>
      </c>
      <c r="E1151" s="184">
        <f t="shared" si="36"/>
        <v>0</v>
      </c>
      <c r="F1151" s="17" t="str">
        <f t="shared" si="35"/>
        <v/>
      </c>
    </row>
    <row r="1152" spans="1:6">
      <c r="A1152" s="165">
        <v>2200119</v>
      </c>
      <c r="B1152" s="165" t="s">
        <v>1252</v>
      </c>
      <c r="C1152" s="187"/>
      <c r="D1152" s="184">
        <v>0</v>
      </c>
      <c r="E1152" s="184">
        <f t="shared" si="36"/>
        <v>0</v>
      </c>
      <c r="F1152" s="17" t="str">
        <f t="shared" si="35"/>
        <v/>
      </c>
    </row>
    <row r="1153" spans="1:6">
      <c r="A1153" s="165">
        <v>2200120</v>
      </c>
      <c r="B1153" s="165" t="s">
        <v>1253</v>
      </c>
      <c r="C1153" s="187"/>
      <c r="D1153" s="184">
        <v>0</v>
      </c>
      <c r="E1153" s="184">
        <f t="shared" si="36"/>
        <v>0</v>
      </c>
      <c r="F1153" s="17" t="str">
        <f t="shared" si="35"/>
        <v/>
      </c>
    </row>
    <row r="1154" spans="1:6">
      <c r="A1154" s="165">
        <v>2200121</v>
      </c>
      <c r="B1154" s="165" t="s">
        <v>1254</v>
      </c>
      <c r="C1154" s="187"/>
      <c r="D1154" s="184">
        <v>0</v>
      </c>
      <c r="E1154" s="184">
        <f t="shared" si="36"/>
        <v>0</v>
      </c>
      <c r="F1154" s="17" t="str">
        <f t="shared" si="35"/>
        <v/>
      </c>
    </row>
    <row r="1155" spans="1:6">
      <c r="A1155" s="165">
        <v>2200122</v>
      </c>
      <c r="B1155" s="165" t="s">
        <v>1255</v>
      </c>
      <c r="C1155" s="187"/>
      <c r="D1155" s="184">
        <v>0</v>
      </c>
      <c r="E1155" s="184">
        <f t="shared" si="36"/>
        <v>0</v>
      </c>
      <c r="F1155" s="17" t="str">
        <f t="shared" si="35"/>
        <v/>
      </c>
    </row>
    <row r="1156" spans="1:6">
      <c r="A1156" s="165">
        <v>2200123</v>
      </c>
      <c r="B1156" s="165" t="s">
        <v>1256</v>
      </c>
      <c r="C1156" s="187"/>
      <c r="D1156" s="184">
        <v>0</v>
      </c>
      <c r="E1156" s="184">
        <f t="shared" si="36"/>
        <v>0</v>
      </c>
      <c r="F1156" s="17" t="str">
        <f t="shared" ref="F1156:F1219" si="37">IF(C1156&lt;&gt;0,ROUND(100*(D1156/C1156-1),1),"")</f>
        <v/>
      </c>
    </row>
    <row r="1157" spans="1:6">
      <c r="A1157" s="165">
        <v>2200124</v>
      </c>
      <c r="B1157" s="165" t="s">
        <v>1257</v>
      </c>
      <c r="C1157" s="187"/>
      <c r="D1157" s="184">
        <v>0</v>
      </c>
      <c r="E1157" s="184">
        <f t="shared" ref="E1157:E1220" si="38">D1157-C1157</f>
        <v>0</v>
      </c>
      <c r="F1157" s="17" t="str">
        <f t="shared" si="37"/>
        <v/>
      </c>
    </row>
    <row r="1158" spans="1:6">
      <c r="A1158" s="165">
        <v>2200125</v>
      </c>
      <c r="B1158" s="165" t="s">
        <v>1258</v>
      </c>
      <c r="C1158" s="187"/>
      <c r="D1158" s="184">
        <v>0</v>
      </c>
      <c r="E1158" s="184">
        <f t="shared" si="38"/>
        <v>0</v>
      </c>
      <c r="F1158" s="17" t="str">
        <f t="shared" si="37"/>
        <v/>
      </c>
    </row>
    <row r="1159" spans="1:6">
      <c r="A1159" s="165">
        <v>2200126</v>
      </c>
      <c r="B1159" s="165" t="s">
        <v>1259</v>
      </c>
      <c r="C1159" s="187"/>
      <c r="D1159" s="184">
        <v>0</v>
      </c>
      <c r="E1159" s="184">
        <f t="shared" si="38"/>
        <v>0</v>
      </c>
      <c r="F1159" s="17" t="str">
        <f t="shared" si="37"/>
        <v/>
      </c>
    </row>
    <row r="1160" spans="1:6">
      <c r="A1160" s="165">
        <v>2200127</v>
      </c>
      <c r="B1160" s="165" t="s">
        <v>1260</v>
      </c>
      <c r="C1160" s="187"/>
      <c r="D1160" s="184">
        <v>0</v>
      </c>
      <c r="E1160" s="184">
        <f t="shared" si="38"/>
        <v>0</v>
      </c>
      <c r="F1160" s="17" t="str">
        <f t="shared" si="37"/>
        <v/>
      </c>
    </row>
    <row r="1161" spans="1:6">
      <c r="A1161" s="165">
        <v>2200128</v>
      </c>
      <c r="B1161" s="165" t="s">
        <v>1261</v>
      </c>
      <c r="C1161" s="187"/>
      <c r="D1161" s="184">
        <v>0</v>
      </c>
      <c r="E1161" s="184">
        <f t="shared" si="38"/>
        <v>0</v>
      </c>
      <c r="F1161" s="17" t="str">
        <f t="shared" si="37"/>
        <v/>
      </c>
    </row>
    <row r="1162" spans="1:6">
      <c r="A1162" s="165">
        <v>2200129</v>
      </c>
      <c r="B1162" s="165" t="s">
        <v>1262</v>
      </c>
      <c r="C1162" s="187"/>
      <c r="D1162" s="184">
        <v>0</v>
      </c>
      <c r="E1162" s="184">
        <f t="shared" si="38"/>
        <v>0</v>
      </c>
      <c r="F1162" s="17" t="str">
        <f t="shared" si="37"/>
        <v/>
      </c>
    </row>
    <row r="1163" ht="13.5" spans="1:6">
      <c r="A1163" s="165">
        <v>2200150</v>
      </c>
      <c r="B1163" s="165" t="s">
        <v>390</v>
      </c>
      <c r="C1163" s="184">
        <v>656</v>
      </c>
      <c r="D1163" s="184">
        <v>667</v>
      </c>
      <c r="E1163" s="184">
        <f t="shared" si="38"/>
        <v>11</v>
      </c>
      <c r="F1163" s="17">
        <f t="shared" si="37"/>
        <v>1.7</v>
      </c>
    </row>
    <row r="1164" spans="1:6">
      <c r="A1164" s="165">
        <v>2200199</v>
      </c>
      <c r="B1164" s="165" t="s">
        <v>1263</v>
      </c>
      <c r="C1164" s="187"/>
      <c r="D1164" s="184">
        <v>0</v>
      </c>
      <c r="E1164" s="184">
        <f t="shared" si="38"/>
        <v>0</v>
      </c>
      <c r="F1164" s="17" t="str">
        <f t="shared" si="37"/>
        <v/>
      </c>
    </row>
    <row r="1165" ht="13.5" spans="1:6">
      <c r="A1165" s="165">
        <v>22005</v>
      </c>
      <c r="B1165" s="164" t="s">
        <v>1264</v>
      </c>
      <c r="C1165" s="183">
        <f>SUM(C1166:C1179)</f>
        <v>248</v>
      </c>
      <c r="D1165" s="183">
        <f>SUM(D1166:D1179)</f>
        <v>97</v>
      </c>
      <c r="E1165" s="183">
        <f t="shared" si="38"/>
        <v>-151</v>
      </c>
      <c r="F1165" s="17">
        <f t="shared" si="37"/>
        <v>-60.9</v>
      </c>
    </row>
    <row r="1166" spans="1:6">
      <c r="A1166" s="165">
        <v>2200501</v>
      </c>
      <c r="B1166" s="165" t="s">
        <v>381</v>
      </c>
      <c r="C1166" s="187"/>
      <c r="D1166" s="184">
        <v>0</v>
      </c>
      <c r="E1166" s="184">
        <f t="shared" si="38"/>
        <v>0</v>
      </c>
      <c r="F1166" s="17" t="str">
        <f t="shared" si="37"/>
        <v/>
      </c>
    </row>
    <row r="1167" spans="1:6">
      <c r="A1167" s="165">
        <v>2200502</v>
      </c>
      <c r="B1167" s="165" t="s">
        <v>382</v>
      </c>
      <c r="C1167" s="187"/>
      <c r="D1167" s="184">
        <v>0</v>
      </c>
      <c r="E1167" s="184">
        <f t="shared" si="38"/>
        <v>0</v>
      </c>
      <c r="F1167" s="17" t="str">
        <f t="shared" si="37"/>
        <v/>
      </c>
    </row>
    <row r="1168" spans="1:6">
      <c r="A1168" s="165">
        <v>2200503</v>
      </c>
      <c r="B1168" s="165" t="s">
        <v>383</v>
      </c>
      <c r="C1168" s="187"/>
      <c r="D1168" s="184">
        <v>0</v>
      </c>
      <c r="E1168" s="184">
        <f t="shared" si="38"/>
        <v>0</v>
      </c>
      <c r="F1168" s="17" t="str">
        <f t="shared" si="37"/>
        <v/>
      </c>
    </row>
    <row r="1169" ht="13.5" spans="1:6">
      <c r="A1169" s="165">
        <v>2200504</v>
      </c>
      <c r="B1169" s="165" t="s">
        <v>1265</v>
      </c>
      <c r="C1169" s="184">
        <v>22</v>
      </c>
      <c r="D1169" s="184">
        <v>28</v>
      </c>
      <c r="E1169" s="184">
        <f t="shared" si="38"/>
        <v>6</v>
      </c>
      <c r="F1169" s="17">
        <f t="shared" si="37"/>
        <v>27.3</v>
      </c>
    </row>
    <row r="1170" spans="1:6">
      <c r="A1170" s="165">
        <v>2200506</v>
      </c>
      <c r="B1170" s="165" t="s">
        <v>1266</v>
      </c>
      <c r="C1170" s="187"/>
      <c r="D1170" s="184">
        <v>0</v>
      </c>
      <c r="E1170" s="184">
        <f t="shared" si="38"/>
        <v>0</v>
      </c>
      <c r="F1170" s="17" t="str">
        <f t="shared" si="37"/>
        <v/>
      </c>
    </row>
    <row r="1171" spans="1:6">
      <c r="A1171" s="165">
        <v>2200507</v>
      </c>
      <c r="B1171" s="165" t="s">
        <v>1267</v>
      </c>
      <c r="C1171" s="187"/>
      <c r="D1171" s="184">
        <v>0</v>
      </c>
      <c r="E1171" s="184">
        <f t="shared" si="38"/>
        <v>0</v>
      </c>
      <c r="F1171" s="17" t="str">
        <f t="shared" si="37"/>
        <v/>
      </c>
    </row>
    <row r="1172" spans="1:6">
      <c r="A1172" s="165">
        <v>2200508</v>
      </c>
      <c r="B1172" s="165" t="s">
        <v>1268</v>
      </c>
      <c r="C1172" s="187"/>
      <c r="D1172" s="184">
        <v>0</v>
      </c>
      <c r="E1172" s="184">
        <f t="shared" si="38"/>
        <v>0</v>
      </c>
      <c r="F1172" s="17" t="str">
        <f t="shared" si="37"/>
        <v/>
      </c>
    </row>
    <row r="1173" ht="13.5" spans="1:6">
      <c r="A1173" s="165">
        <v>2200509</v>
      </c>
      <c r="B1173" s="165" t="s">
        <v>1269</v>
      </c>
      <c r="C1173" s="184">
        <v>173</v>
      </c>
      <c r="D1173" s="184">
        <v>0</v>
      </c>
      <c r="E1173" s="184">
        <f t="shared" si="38"/>
        <v>-173</v>
      </c>
      <c r="F1173" s="17">
        <f t="shared" si="37"/>
        <v>-100</v>
      </c>
    </row>
    <row r="1174" spans="1:6">
      <c r="A1174" s="165">
        <v>2200510</v>
      </c>
      <c r="B1174" s="165" t="s">
        <v>1270</v>
      </c>
      <c r="C1174" s="187"/>
      <c r="D1174" s="184">
        <v>0</v>
      </c>
      <c r="E1174" s="184">
        <f t="shared" si="38"/>
        <v>0</v>
      </c>
      <c r="F1174" s="17" t="str">
        <f t="shared" si="37"/>
        <v/>
      </c>
    </row>
    <row r="1175" spans="1:6">
      <c r="A1175" s="165">
        <v>2200511</v>
      </c>
      <c r="B1175" s="165" t="s">
        <v>1271</v>
      </c>
      <c r="C1175" s="187"/>
      <c r="D1175" s="184">
        <v>0</v>
      </c>
      <c r="E1175" s="184">
        <f t="shared" si="38"/>
        <v>0</v>
      </c>
      <c r="F1175" s="17" t="str">
        <f t="shared" si="37"/>
        <v/>
      </c>
    </row>
    <row r="1176" spans="1:6">
      <c r="A1176" s="165">
        <v>2200512</v>
      </c>
      <c r="B1176" s="165" t="s">
        <v>1272</v>
      </c>
      <c r="C1176" s="187"/>
      <c r="D1176" s="184">
        <v>0</v>
      </c>
      <c r="E1176" s="184">
        <f t="shared" si="38"/>
        <v>0</v>
      </c>
      <c r="F1176" s="17" t="str">
        <f t="shared" si="37"/>
        <v/>
      </c>
    </row>
    <row r="1177" spans="1:6">
      <c r="A1177" s="165">
        <v>2200513</v>
      </c>
      <c r="B1177" s="165" t="s">
        <v>1273</v>
      </c>
      <c r="C1177" s="187"/>
      <c r="D1177" s="184">
        <v>0</v>
      </c>
      <c r="E1177" s="184">
        <f t="shared" si="38"/>
        <v>0</v>
      </c>
      <c r="F1177" s="17" t="str">
        <f t="shared" si="37"/>
        <v/>
      </c>
    </row>
    <row r="1178" spans="1:6">
      <c r="A1178" s="165">
        <v>2200514</v>
      </c>
      <c r="B1178" s="165" t="s">
        <v>1274</v>
      </c>
      <c r="C1178" s="187"/>
      <c r="D1178" s="184">
        <v>0</v>
      </c>
      <c r="E1178" s="184">
        <f t="shared" si="38"/>
        <v>0</v>
      </c>
      <c r="F1178" s="17" t="str">
        <f t="shared" si="37"/>
        <v/>
      </c>
    </row>
    <row r="1179" ht="13.5" spans="1:6">
      <c r="A1179" s="165">
        <v>2200599</v>
      </c>
      <c r="B1179" s="165" t="s">
        <v>1275</v>
      </c>
      <c r="C1179" s="184">
        <v>53</v>
      </c>
      <c r="D1179" s="184">
        <v>69</v>
      </c>
      <c r="E1179" s="184">
        <f t="shared" si="38"/>
        <v>16</v>
      </c>
      <c r="F1179" s="17">
        <f t="shared" si="37"/>
        <v>30.2</v>
      </c>
    </row>
    <row r="1180" spans="1:6">
      <c r="A1180" s="165">
        <v>22099</v>
      </c>
      <c r="B1180" s="164" t="s">
        <v>1276</v>
      </c>
      <c r="C1180" s="188"/>
      <c r="D1180" s="183">
        <f>D1181</f>
        <v>0</v>
      </c>
      <c r="E1180" s="183">
        <f t="shared" si="38"/>
        <v>0</v>
      </c>
      <c r="F1180" s="17" t="str">
        <f t="shared" si="37"/>
        <v/>
      </c>
    </row>
    <row r="1181" spans="1:6">
      <c r="A1181" s="165">
        <v>2209999</v>
      </c>
      <c r="B1181" s="165" t="s">
        <v>1277</v>
      </c>
      <c r="C1181" s="187"/>
      <c r="D1181" s="184">
        <v>0</v>
      </c>
      <c r="E1181" s="184">
        <f t="shared" si="38"/>
        <v>0</v>
      </c>
      <c r="F1181" s="17" t="str">
        <f t="shared" si="37"/>
        <v/>
      </c>
    </row>
    <row r="1182" ht="13.5" spans="1:6">
      <c r="A1182" s="165">
        <v>221</v>
      </c>
      <c r="B1182" s="164" t="s">
        <v>1278</v>
      </c>
      <c r="C1182" s="183">
        <f>SUM(C1183,C1194,C1198)</f>
        <v>7608</v>
      </c>
      <c r="D1182" s="183">
        <f>SUM(D1183,D1194,D1198)</f>
        <v>5065</v>
      </c>
      <c r="E1182" s="183">
        <f t="shared" si="38"/>
        <v>-2543</v>
      </c>
      <c r="F1182" s="17">
        <f t="shared" si="37"/>
        <v>-33.4</v>
      </c>
    </row>
    <row r="1183" ht="13.5" spans="1:6">
      <c r="A1183" s="165">
        <v>22101</v>
      </c>
      <c r="B1183" s="164" t="s">
        <v>1279</v>
      </c>
      <c r="C1183" s="183">
        <f>SUM(C1184:C1193)</f>
        <v>3033</v>
      </c>
      <c r="D1183" s="183">
        <f>SUM(D1184:D1193)</f>
        <v>1388</v>
      </c>
      <c r="E1183" s="183">
        <f t="shared" si="38"/>
        <v>-1645</v>
      </c>
      <c r="F1183" s="17">
        <f t="shared" si="37"/>
        <v>-54.2</v>
      </c>
    </row>
    <row r="1184" spans="1:6">
      <c r="A1184" s="165">
        <v>2210101</v>
      </c>
      <c r="B1184" s="165" t="s">
        <v>1280</v>
      </c>
      <c r="C1184" s="187"/>
      <c r="D1184" s="184">
        <v>0</v>
      </c>
      <c r="E1184" s="184">
        <f t="shared" si="38"/>
        <v>0</v>
      </c>
      <c r="F1184" s="17" t="str">
        <f t="shared" si="37"/>
        <v/>
      </c>
    </row>
    <row r="1185" spans="1:6">
      <c r="A1185" s="165">
        <v>2210102</v>
      </c>
      <c r="B1185" s="165" t="s">
        <v>1281</v>
      </c>
      <c r="C1185" s="187"/>
      <c r="D1185" s="184">
        <v>0</v>
      </c>
      <c r="E1185" s="184">
        <f t="shared" si="38"/>
        <v>0</v>
      </c>
      <c r="F1185" s="17" t="str">
        <f t="shared" si="37"/>
        <v/>
      </c>
    </row>
    <row r="1186" spans="1:6">
      <c r="A1186" s="165">
        <v>2210103</v>
      </c>
      <c r="B1186" s="165" t="s">
        <v>1282</v>
      </c>
      <c r="C1186" s="187"/>
      <c r="D1186" s="184">
        <v>0</v>
      </c>
      <c r="E1186" s="184">
        <f t="shared" si="38"/>
        <v>0</v>
      </c>
      <c r="F1186" s="17" t="str">
        <f t="shared" si="37"/>
        <v/>
      </c>
    </row>
    <row r="1187" spans="1:6">
      <c r="A1187" s="165">
        <v>2210104</v>
      </c>
      <c r="B1187" s="165" t="s">
        <v>1283</v>
      </c>
      <c r="C1187" s="187"/>
      <c r="D1187" s="184">
        <v>0</v>
      </c>
      <c r="E1187" s="184">
        <f t="shared" si="38"/>
        <v>0</v>
      </c>
      <c r="F1187" s="17" t="str">
        <f t="shared" si="37"/>
        <v/>
      </c>
    </row>
    <row r="1188" ht="13.5" spans="1:6">
      <c r="A1188" s="165">
        <v>2210105</v>
      </c>
      <c r="B1188" s="165" t="s">
        <v>1284</v>
      </c>
      <c r="C1188" s="184">
        <v>248</v>
      </c>
      <c r="D1188" s="184">
        <v>437</v>
      </c>
      <c r="E1188" s="184">
        <f t="shared" si="38"/>
        <v>189</v>
      </c>
      <c r="F1188" s="17">
        <f t="shared" si="37"/>
        <v>76.2</v>
      </c>
    </row>
    <row r="1189" spans="1:6">
      <c r="A1189" s="165">
        <v>2210106</v>
      </c>
      <c r="B1189" s="165" t="s">
        <v>1285</v>
      </c>
      <c r="C1189" s="187"/>
      <c r="D1189" s="184">
        <v>0</v>
      </c>
      <c r="E1189" s="184">
        <f t="shared" si="38"/>
        <v>0</v>
      </c>
      <c r="F1189" s="17" t="str">
        <f t="shared" si="37"/>
        <v/>
      </c>
    </row>
    <row r="1190" ht="13.5" spans="1:6">
      <c r="A1190" s="165">
        <v>2210107</v>
      </c>
      <c r="B1190" s="165" t="s">
        <v>1286</v>
      </c>
      <c r="C1190" s="184">
        <v>12</v>
      </c>
      <c r="D1190" s="184">
        <v>12</v>
      </c>
      <c r="E1190" s="184">
        <f t="shared" si="38"/>
        <v>0</v>
      </c>
      <c r="F1190" s="17">
        <f t="shared" si="37"/>
        <v>0</v>
      </c>
    </row>
    <row r="1191" ht="13.5" spans="1:6">
      <c r="A1191" s="165">
        <v>2210108</v>
      </c>
      <c r="B1191" s="165" t="s">
        <v>1287</v>
      </c>
      <c r="C1191" s="184">
        <v>2773</v>
      </c>
      <c r="D1191" s="184">
        <v>851</v>
      </c>
      <c r="E1191" s="184">
        <f t="shared" si="38"/>
        <v>-1922</v>
      </c>
      <c r="F1191" s="17">
        <f t="shared" si="37"/>
        <v>-69.3</v>
      </c>
    </row>
    <row r="1192" spans="1:6">
      <c r="A1192" s="165">
        <v>2210109</v>
      </c>
      <c r="B1192" s="165" t="s">
        <v>1288</v>
      </c>
      <c r="C1192" s="187"/>
      <c r="D1192" s="184">
        <v>0</v>
      </c>
      <c r="E1192" s="184">
        <f t="shared" si="38"/>
        <v>0</v>
      </c>
      <c r="F1192" s="17" t="str">
        <f t="shared" si="37"/>
        <v/>
      </c>
    </row>
    <row r="1193" spans="1:6">
      <c r="A1193" s="165">
        <v>2210199</v>
      </c>
      <c r="B1193" s="165" t="s">
        <v>1289</v>
      </c>
      <c r="C1193" s="187"/>
      <c r="D1193" s="184">
        <v>88</v>
      </c>
      <c r="E1193" s="184">
        <f t="shared" si="38"/>
        <v>88</v>
      </c>
      <c r="F1193" s="17" t="str">
        <f t="shared" si="37"/>
        <v/>
      </c>
    </row>
    <row r="1194" ht="13.5" spans="1:6">
      <c r="A1194" s="165">
        <v>22102</v>
      </c>
      <c r="B1194" s="164" t="s">
        <v>1290</v>
      </c>
      <c r="C1194" s="183">
        <f>SUM(C1195:C1197)</f>
        <v>4575</v>
      </c>
      <c r="D1194" s="183">
        <f>SUM(D1195:D1197)</f>
        <v>3677</v>
      </c>
      <c r="E1194" s="183">
        <f t="shared" si="38"/>
        <v>-898</v>
      </c>
      <c r="F1194" s="17">
        <f t="shared" si="37"/>
        <v>-19.6</v>
      </c>
    </row>
    <row r="1195" ht="13.5" spans="1:6">
      <c r="A1195" s="165">
        <v>2210201</v>
      </c>
      <c r="B1195" s="165" t="s">
        <v>1291</v>
      </c>
      <c r="C1195" s="184">
        <v>4571</v>
      </c>
      <c r="D1195" s="184">
        <v>3673</v>
      </c>
      <c r="E1195" s="184">
        <f t="shared" si="38"/>
        <v>-898</v>
      </c>
      <c r="F1195" s="17">
        <f t="shared" si="37"/>
        <v>-19.6</v>
      </c>
    </row>
    <row r="1196" spans="1:6">
      <c r="A1196" s="165">
        <v>2210202</v>
      </c>
      <c r="B1196" s="165" t="s">
        <v>1292</v>
      </c>
      <c r="C1196" s="187"/>
      <c r="D1196" s="184">
        <v>0</v>
      </c>
      <c r="E1196" s="184">
        <f t="shared" si="38"/>
        <v>0</v>
      </c>
      <c r="F1196" s="17" t="str">
        <f t="shared" si="37"/>
        <v/>
      </c>
    </row>
    <row r="1197" ht="13.5" spans="1:6">
      <c r="A1197" s="165">
        <v>2210203</v>
      </c>
      <c r="B1197" s="165" t="s">
        <v>1293</v>
      </c>
      <c r="C1197" s="184">
        <v>4</v>
      </c>
      <c r="D1197" s="184">
        <v>4</v>
      </c>
      <c r="E1197" s="184">
        <f t="shared" si="38"/>
        <v>0</v>
      </c>
      <c r="F1197" s="17">
        <f t="shared" si="37"/>
        <v>0</v>
      </c>
    </row>
    <row r="1198" spans="1:6">
      <c r="A1198" s="165">
        <v>22103</v>
      </c>
      <c r="B1198" s="164" t="s">
        <v>1294</v>
      </c>
      <c r="C1198" s="188"/>
      <c r="D1198" s="183">
        <f>SUM(D1199:D1201)</f>
        <v>0</v>
      </c>
      <c r="E1198" s="183">
        <f t="shared" si="38"/>
        <v>0</v>
      </c>
      <c r="F1198" s="17" t="str">
        <f t="shared" si="37"/>
        <v/>
      </c>
    </row>
    <row r="1199" spans="1:6">
      <c r="A1199" s="165">
        <v>2210301</v>
      </c>
      <c r="B1199" s="165" t="s">
        <v>1295</v>
      </c>
      <c r="C1199" s="187"/>
      <c r="D1199" s="184">
        <v>0</v>
      </c>
      <c r="E1199" s="184">
        <f t="shared" si="38"/>
        <v>0</v>
      </c>
      <c r="F1199" s="17" t="str">
        <f t="shared" si="37"/>
        <v/>
      </c>
    </row>
    <row r="1200" spans="1:6">
      <c r="A1200" s="165">
        <v>2210302</v>
      </c>
      <c r="B1200" s="165" t="s">
        <v>1296</v>
      </c>
      <c r="C1200" s="187"/>
      <c r="D1200" s="184">
        <v>0</v>
      </c>
      <c r="E1200" s="184">
        <f t="shared" si="38"/>
        <v>0</v>
      </c>
      <c r="F1200" s="17" t="str">
        <f t="shared" si="37"/>
        <v/>
      </c>
    </row>
    <row r="1201" spans="1:6">
      <c r="A1201" s="165">
        <v>2210399</v>
      </c>
      <c r="B1201" s="165" t="s">
        <v>1297</v>
      </c>
      <c r="C1201" s="187"/>
      <c r="D1201" s="184">
        <v>0</v>
      </c>
      <c r="E1201" s="184">
        <f t="shared" si="38"/>
        <v>0</v>
      </c>
      <c r="F1201" s="17" t="str">
        <f t="shared" si="37"/>
        <v/>
      </c>
    </row>
    <row r="1202" ht="13.5" spans="1:6">
      <c r="A1202" s="165">
        <v>222</v>
      </c>
      <c r="B1202" s="164" t="s">
        <v>1298</v>
      </c>
      <c r="C1202" s="183">
        <f>SUM(C1203,C1221,C1227,C1233)</f>
        <v>639</v>
      </c>
      <c r="D1202" s="183">
        <f>SUM(D1203,D1221,D1227,D1233)</f>
        <v>54</v>
      </c>
      <c r="E1202" s="183">
        <f t="shared" si="38"/>
        <v>-585</v>
      </c>
      <c r="F1202" s="17">
        <f t="shared" si="37"/>
        <v>-91.5</v>
      </c>
    </row>
    <row r="1203" ht="13.5" spans="1:6">
      <c r="A1203" s="165">
        <v>22201</v>
      </c>
      <c r="B1203" s="164" t="s">
        <v>1299</v>
      </c>
      <c r="C1203" s="183">
        <f>SUM(C1204:C1220)</f>
        <v>289</v>
      </c>
      <c r="D1203" s="183">
        <f>SUM(D1204:D1220)</f>
        <v>54</v>
      </c>
      <c r="E1203" s="183">
        <f t="shared" si="38"/>
        <v>-235</v>
      </c>
      <c r="F1203" s="17">
        <f t="shared" si="37"/>
        <v>-81.3</v>
      </c>
    </row>
    <row r="1204" ht="13.5" spans="1:6">
      <c r="A1204" s="165">
        <v>2220101</v>
      </c>
      <c r="B1204" s="165" t="s">
        <v>381</v>
      </c>
      <c r="C1204" s="184">
        <v>1</v>
      </c>
      <c r="D1204" s="184">
        <v>0</v>
      </c>
      <c r="E1204" s="184">
        <f t="shared" si="38"/>
        <v>-1</v>
      </c>
      <c r="F1204" s="17">
        <f t="shared" si="37"/>
        <v>-100</v>
      </c>
    </row>
    <row r="1205" spans="1:6">
      <c r="A1205" s="165">
        <v>2220102</v>
      </c>
      <c r="B1205" s="165" t="s">
        <v>382</v>
      </c>
      <c r="C1205" s="187"/>
      <c r="D1205" s="184">
        <v>0</v>
      </c>
      <c r="E1205" s="184">
        <f t="shared" si="38"/>
        <v>0</v>
      </c>
      <c r="F1205" s="17" t="str">
        <f t="shared" si="37"/>
        <v/>
      </c>
    </row>
    <row r="1206" spans="1:6">
      <c r="A1206" s="165">
        <v>2220103</v>
      </c>
      <c r="B1206" s="165" t="s">
        <v>383</v>
      </c>
      <c r="C1206" s="187"/>
      <c r="D1206" s="184">
        <v>0</v>
      </c>
      <c r="E1206" s="184">
        <f t="shared" si="38"/>
        <v>0</v>
      </c>
      <c r="F1206" s="17" t="str">
        <f t="shared" si="37"/>
        <v/>
      </c>
    </row>
    <row r="1207" spans="1:6">
      <c r="A1207" s="165">
        <v>2220104</v>
      </c>
      <c r="B1207" s="165" t="s">
        <v>1300</v>
      </c>
      <c r="C1207" s="187"/>
      <c r="D1207" s="184">
        <v>0</v>
      </c>
      <c r="E1207" s="184">
        <f t="shared" si="38"/>
        <v>0</v>
      </c>
      <c r="F1207" s="17" t="str">
        <f t="shared" si="37"/>
        <v/>
      </c>
    </row>
    <row r="1208" spans="1:6">
      <c r="A1208" s="165">
        <v>2220105</v>
      </c>
      <c r="B1208" s="165" t="s">
        <v>1301</v>
      </c>
      <c r="C1208" s="187"/>
      <c r="D1208" s="184">
        <v>0</v>
      </c>
      <c r="E1208" s="184">
        <f t="shared" si="38"/>
        <v>0</v>
      </c>
      <c r="F1208" s="17" t="str">
        <f t="shared" si="37"/>
        <v/>
      </c>
    </row>
    <row r="1209" spans="1:6">
      <c r="A1209" s="165">
        <v>2220106</v>
      </c>
      <c r="B1209" s="165" t="s">
        <v>1302</v>
      </c>
      <c r="C1209" s="187"/>
      <c r="D1209" s="184">
        <v>0</v>
      </c>
      <c r="E1209" s="184">
        <f t="shared" si="38"/>
        <v>0</v>
      </c>
      <c r="F1209" s="17" t="str">
        <f t="shared" si="37"/>
        <v/>
      </c>
    </row>
    <row r="1210" spans="1:6">
      <c r="A1210" s="165">
        <v>2220107</v>
      </c>
      <c r="B1210" s="165" t="s">
        <v>1303</v>
      </c>
      <c r="C1210" s="187"/>
      <c r="D1210" s="184">
        <v>0</v>
      </c>
      <c r="E1210" s="184">
        <f t="shared" si="38"/>
        <v>0</v>
      </c>
      <c r="F1210" s="17" t="str">
        <f t="shared" si="37"/>
        <v/>
      </c>
    </row>
    <row r="1211" spans="1:6">
      <c r="A1211" s="165">
        <v>2220112</v>
      </c>
      <c r="B1211" s="165" t="s">
        <v>1304</v>
      </c>
      <c r="C1211" s="187"/>
      <c r="D1211" s="184">
        <v>0</v>
      </c>
      <c r="E1211" s="184">
        <f t="shared" si="38"/>
        <v>0</v>
      </c>
      <c r="F1211" s="17" t="str">
        <f t="shared" si="37"/>
        <v/>
      </c>
    </row>
    <row r="1212" spans="1:6">
      <c r="A1212" s="165">
        <v>2220113</v>
      </c>
      <c r="B1212" s="165" t="s">
        <v>1305</v>
      </c>
      <c r="C1212" s="187"/>
      <c r="D1212" s="184">
        <v>0</v>
      </c>
      <c r="E1212" s="184">
        <f t="shared" si="38"/>
        <v>0</v>
      </c>
      <c r="F1212" s="17" t="str">
        <f t="shared" si="37"/>
        <v/>
      </c>
    </row>
    <row r="1213" spans="1:6">
      <c r="A1213" s="165">
        <v>2220114</v>
      </c>
      <c r="B1213" s="165" t="s">
        <v>1306</v>
      </c>
      <c r="C1213" s="187"/>
      <c r="D1213" s="184">
        <v>0</v>
      </c>
      <c r="E1213" s="184">
        <f t="shared" si="38"/>
        <v>0</v>
      </c>
      <c r="F1213" s="17" t="str">
        <f t="shared" si="37"/>
        <v/>
      </c>
    </row>
    <row r="1214" spans="1:6">
      <c r="A1214" s="165">
        <v>2220115</v>
      </c>
      <c r="B1214" s="165" t="s">
        <v>1307</v>
      </c>
      <c r="C1214" s="187"/>
      <c r="D1214" s="184">
        <v>0</v>
      </c>
      <c r="E1214" s="184">
        <f t="shared" si="38"/>
        <v>0</v>
      </c>
      <c r="F1214" s="17" t="str">
        <f t="shared" si="37"/>
        <v/>
      </c>
    </row>
    <row r="1215" spans="1:6">
      <c r="A1215" s="165">
        <v>2220118</v>
      </c>
      <c r="B1215" s="165" t="s">
        <v>1308</v>
      </c>
      <c r="C1215" s="187"/>
      <c r="D1215" s="184">
        <v>0</v>
      </c>
      <c r="E1215" s="184">
        <f t="shared" si="38"/>
        <v>0</v>
      </c>
      <c r="F1215" s="17" t="str">
        <f t="shared" si="37"/>
        <v/>
      </c>
    </row>
    <row r="1216" spans="1:6">
      <c r="A1216" s="165">
        <v>2220119</v>
      </c>
      <c r="B1216" s="165" t="s">
        <v>1309</v>
      </c>
      <c r="C1216" s="187"/>
      <c r="D1216" s="184">
        <v>1</v>
      </c>
      <c r="E1216" s="184">
        <f t="shared" si="38"/>
        <v>1</v>
      </c>
      <c r="F1216" s="17" t="str">
        <f t="shared" si="37"/>
        <v/>
      </c>
    </row>
    <row r="1217" spans="1:6">
      <c r="A1217" s="165">
        <v>2220120</v>
      </c>
      <c r="B1217" s="165" t="s">
        <v>1310</v>
      </c>
      <c r="C1217" s="187"/>
      <c r="D1217" s="184">
        <v>0</v>
      </c>
      <c r="E1217" s="184">
        <f t="shared" si="38"/>
        <v>0</v>
      </c>
      <c r="F1217" s="17" t="str">
        <f t="shared" si="37"/>
        <v/>
      </c>
    </row>
    <row r="1218" spans="1:6">
      <c r="A1218" s="165">
        <v>2220121</v>
      </c>
      <c r="B1218" s="165" t="s">
        <v>1311</v>
      </c>
      <c r="C1218" s="187"/>
      <c r="D1218" s="184">
        <v>0</v>
      </c>
      <c r="E1218" s="184">
        <f t="shared" si="38"/>
        <v>0</v>
      </c>
      <c r="F1218" s="17" t="str">
        <f t="shared" si="37"/>
        <v/>
      </c>
    </row>
    <row r="1219" ht="13.5" spans="1:6">
      <c r="A1219" s="165">
        <v>2220150</v>
      </c>
      <c r="B1219" s="165" t="s">
        <v>390</v>
      </c>
      <c r="C1219" s="184">
        <v>54</v>
      </c>
      <c r="D1219" s="184">
        <v>43</v>
      </c>
      <c r="E1219" s="184">
        <f t="shared" si="38"/>
        <v>-11</v>
      </c>
      <c r="F1219" s="17">
        <f t="shared" si="37"/>
        <v>-20.4</v>
      </c>
    </row>
    <row r="1220" ht="13.5" spans="1:6">
      <c r="A1220" s="165">
        <v>2220199</v>
      </c>
      <c r="B1220" s="165" t="s">
        <v>1312</v>
      </c>
      <c r="C1220" s="184">
        <v>234</v>
      </c>
      <c r="D1220" s="184">
        <v>10</v>
      </c>
      <c r="E1220" s="184">
        <f t="shared" si="38"/>
        <v>-224</v>
      </c>
      <c r="F1220" s="17">
        <f t="shared" ref="F1220:F1283" si="39">IF(C1220&lt;&gt;0,ROUND(100*(D1220/C1220-1),1),"")</f>
        <v>-95.7</v>
      </c>
    </row>
    <row r="1221" spans="1:6">
      <c r="A1221" s="165">
        <v>22203</v>
      </c>
      <c r="B1221" s="164" t="s">
        <v>1313</v>
      </c>
      <c r="C1221" s="188"/>
      <c r="D1221" s="183">
        <f>SUM(D1222:D1226)</f>
        <v>0</v>
      </c>
      <c r="E1221" s="183">
        <f t="shared" ref="E1221:E1284" si="40">D1221-C1221</f>
        <v>0</v>
      </c>
      <c r="F1221" s="17" t="str">
        <f t="shared" si="39"/>
        <v/>
      </c>
    </row>
    <row r="1222" spans="1:6">
      <c r="A1222" s="165">
        <v>2220301</v>
      </c>
      <c r="B1222" s="165" t="s">
        <v>1314</v>
      </c>
      <c r="C1222" s="187"/>
      <c r="D1222" s="184">
        <v>0</v>
      </c>
      <c r="E1222" s="184">
        <f t="shared" si="40"/>
        <v>0</v>
      </c>
      <c r="F1222" s="17" t="str">
        <f t="shared" si="39"/>
        <v/>
      </c>
    </row>
    <row r="1223" spans="1:6">
      <c r="A1223" s="165">
        <v>2220303</v>
      </c>
      <c r="B1223" s="165" t="s">
        <v>1315</v>
      </c>
      <c r="C1223" s="187"/>
      <c r="D1223" s="184">
        <v>0</v>
      </c>
      <c r="E1223" s="184">
        <f t="shared" si="40"/>
        <v>0</v>
      </c>
      <c r="F1223" s="17" t="str">
        <f t="shared" si="39"/>
        <v/>
      </c>
    </row>
    <row r="1224" spans="1:6">
      <c r="A1224" s="165">
        <v>2220304</v>
      </c>
      <c r="B1224" s="165" t="s">
        <v>1316</v>
      </c>
      <c r="C1224" s="187"/>
      <c r="D1224" s="184">
        <v>0</v>
      </c>
      <c r="E1224" s="184">
        <f t="shared" si="40"/>
        <v>0</v>
      </c>
      <c r="F1224" s="17" t="str">
        <f t="shared" si="39"/>
        <v/>
      </c>
    </row>
    <row r="1225" spans="1:6">
      <c r="A1225" s="165">
        <v>2220305</v>
      </c>
      <c r="B1225" s="165" t="s">
        <v>1317</v>
      </c>
      <c r="C1225" s="187"/>
      <c r="D1225" s="184">
        <v>0</v>
      </c>
      <c r="E1225" s="184">
        <f t="shared" si="40"/>
        <v>0</v>
      </c>
      <c r="F1225" s="17" t="str">
        <f t="shared" si="39"/>
        <v/>
      </c>
    </row>
    <row r="1226" spans="1:6">
      <c r="A1226" s="165">
        <v>2220399</v>
      </c>
      <c r="B1226" s="165" t="s">
        <v>1318</v>
      </c>
      <c r="C1226" s="187"/>
      <c r="D1226" s="184">
        <v>0</v>
      </c>
      <c r="E1226" s="184">
        <f t="shared" si="40"/>
        <v>0</v>
      </c>
      <c r="F1226" s="17" t="str">
        <f t="shared" si="39"/>
        <v/>
      </c>
    </row>
    <row r="1227" ht="13.5" spans="1:6">
      <c r="A1227" s="165">
        <v>22204</v>
      </c>
      <c r="B1227" s="164" t="s">
        <v>1319</v>
      </c>
      <c r="C1227" s="183">
        <f>SUM(C1228:C1232)</f>
        <v>350</v>
      </c>
      <c r="D1227" s="183">
        <f>SUM(D1228:D1232)</f>
        <v>0</v>
      </c>
      <c r="E1227" s="183">
        <f t="shared" si="40"/>
        <v>-350</v>
      </c>
      <c r="F1227" s="17">
        <f t="shared" si="39"/>
        <v>-100</v>
      </c>
    </row>
    <row r="1228" spans="1:6">
      <c r="A1228" s="165">
        <v>2220401</v>
      </c>
      <c r="B1228" s="165" t="s">
        <v>1320</v>
      </c>
      <c r="C1228" s="187"/>
      <c r="D1228" s="184">
        <v>0</v>
      </c>
      <c r="E1228" s="184">
        <f t="shared" si="40"/>
        <v>0</v>
      </c>
      <c r="F1228" s="17" t="str">
        <f t="shared" si="39"/>
        <v/>
      </c>
    </row>
    <row r="1229" spans="1:6">
      <c r="A1229" s="165">
        <v>2220402</v>
      </c>
      <c r="B1229" s="165" t="s">
        <v>1321</v>
      </c>
      <c r="C1229" s="187"/>
      <c r="D1229" s="184">
        <v>0</v>
      </c>
      <c r="E1229" s="184">
        <f t="shared" si="40"/>
        <v>0</v>
      </c>
      <c r="F1229" s="17" t="str">
        <f t="shared" si="39"/>
        <v/>
      </c>
    </row>
    <row r="1230" ht="13.5" spans="1:6">
      <c r="A1230" s="165">
        <v>2220403</v>
      </c>
      <c r="B1230" s="165" t="s">
        <v>1322</v>
      </c>
      <c r="C1230" s="184">
        <v>350</v>
      </c>
      <c r="D1230" s="184">
        <v>0</v>
      </c>
      <c r="E1230" s="184">
        <f t="shared" si="40"/>
        <v>-350</v>
      </c>
      <c r="F1230" s="17">
        <f t="shared" si="39"/>
        <v>-100</v>
      </c>
    </row>
    <row r="1231" spans="1:6">
      <c r="A1231" s="165">
        <v>2220404</v>
      </c>
      <c r="B1231" s="165" t="s">
        <v>1323</v>
      </c>
      <c r="C1231" s="187"/>
      <c r="D1231" s="184">
        <v>0</v>
      </c>
      <c r="E1231" s="184">
        <f t="shared" si="40"/>
        <v>0</v>
      </c>
      <c r="F1231" s="17" t="str">
        <f t="shared" si="39"/>
        <v/>
      </c>
    </row>
    <row r="1232" spans="1:6">
      <c r="A1232" s="165">
        <v>2220499</v>
      </c>
      <c r="B1232" s="165" t="s">
        <v>1324</v>
      </c>
      <c r="C1232" s="187"/>
      <c r="D1232" s="184">
        <v>0</v>
      </c>
      <c r="E1232" s="184">
        <f t="shared" si="40"/>
        <v>0</v>
      </c>
      <c r="F1232" s="17" t="str">
        <f t="shared" si="39"/>
        <v/>
      </c>
    </row>
    <row r="1233" spans="1:6">
      <c r="A1233" s="165">
        <v>22205</v>
      </c>
      <c r="B1233" s="164" t="s">
        <v>1325</v>
      </c>
      <c r="C1233" s="188"/>
      <c r="D1233" s="183">
        <f>SUM(D1234:D1245)</f>
        <v>0</v>
      </c>
      <c r="E1233" s="183">
        <f t="shared" si="40"/>
        <v>0</v>
      </c>
      <c r="F1233" s="17" t="str">
        <f t="shared" si="39"/>
        <v/>
      </c>
    </row>
    <row r="1234" spans="1:6">
      <c r="A1234" s="165">
        <v>2220501</v>
      </c>
      <c r="B1234" s="165" t="s">
        <v>1326</v>
      </c>
      <c r="C1234" s="187"/>
      <c r="D1234" s="184">
        <v>0</v>
      </c>
      <c r="E1234" s="184">
        <f t="shared" si="40"/>
        <v>0</v>
      </c>
      <c r="F1234" s="17" t="str">
        <f t="shared" si="39"/>
        <v/>
      </c>
    </row>
    <row r="1235" spans="1:6">
      <c r="A1235" s="165">
        <v>2220502</v>
      </c>
      <c r="B1235" s="165" t="s">
        <v>1327</v>
      </c>
      <c r="C1235" s="187"/>
      <c r="D1235" s="184">
        <v>0</v>
      </c>
      <c r="E1235" s="184">
        <f t="shared" si="40"/>
        <v>0</v>
      </c>
      <c r="F1235" s="17" t="str">
        <f t="shared" si="39"/>
        <v/>
      </c>
    </row>
    <row r="1236" spans="1:6">
      <c r="A1236" s="165">
        <v>2220503</v>
      </c>
      <c r="B1236" s="165" t="s">
        <v>1328</v>
      </c>
      <c r="C1236" s="187"/>
      <c r="D1236" s="184">
        <v>0</v>
      </c>
      <c r="E1236" s="184">
        <f t="shared" si="40"/>
        <v>0</v>
      </c>
      <c r="F1236" s="17" t="str">
        <f t="shared" si="39"/>
        <v/>
      </c>
    </row>
    <row r="1237" spans="1:6">
      <c r="A1237" s="165">
        <v>2220504</v>
      </c>
      <c r="B1237" s="165" t="s">
        <v>1329</v>
      </c>
      <c r="C1237" s="187"/>
      <c r="D1237" s="184">
        <v>0</v>
      </c>
      <c r="E1237" s="184">
        <f t="shared" si="40"/>
        <v>0</v>
      </c>
      <c r="F1237" s="17" t="str">
        <f t="shared" si="39"/>
        <v/>
      </c>
    </row>
    <row r="1238" spans="1:6">
      <c r="A1238" s="165">
        <v>2220505</v>
      </c>
      <c r="B1238" s="165" t="s">
        <v>1330</v>
      </c>
      <c r="C1238" s="187"/>
      <c r="D1238" s="184">
        <v>0</v>
      </c>
      <c r="E1238" s="184">
        <f t="shared" si="40"/>
        <v>0</v>
      </c>
      <c r="F1238" s="17" t="str">
        <f t="shared" si="39"/>
        <v/>
      </c>
    </row>
    <row r="1239" spans="1:6">
      <c r="A1239" s="165">
        <v>2220506</v>
      </c>
      <c r="B1239" s="165" t="s">
        <v>1331</v>
      </c>
      <c r="C1239" s="187"/>
      <c r="D1239" s="184">
        <v>0</v>
      </c>
      <c r="E1239" s="184">
        <f t="shared" si="40"/>
        <v>0</v>
      </c>
      <c r="F1239" s="17" t="str">
        <f t="shared" si="39"/>
        <v/>
      </c>
    </row>
    <row r="1240" spans="1:6">
      <c r="A1240" s="165">
        <v>2220507</v>
      </c>
      <c r="B1240" s="165" t="s">
        <v>1332</v>
      </c>
      <c r="C1240" s="187"/>
      <c r="D1240" s="184">
        <v>0</v>
      </c>
      <c r="E1240" s="184">
        <f t="shared" si="40"/>
        <v>0</v>
      </c>
      <c r="F1240" s="17" t="str">
        <f t="shared" si="39"/>
        <v/>
      </c>
    </row>
    <row r="1241" spans="1:6">
      <c r="A1241" s="165">
        <v>2220508</v>
      </c>
      <c r="B1241" s="165" t="s">
        <v>1333</v>
      </c>
      <c r="C1241" s="187"/>
      <c r="D1241" s="184">
        <v>0</v>
      </c>
      <c r="E1241" s="184">
        <f t="shared" si="40"/>
        <v>0</v>
      </c>
      <c r="F1241" s="17" t="str">
        <f t="shared" si="39"/>
        <v/>
      </c>
    </row>
    <row r="1242" spans="1:6">
      <c r="A1242" s="165">
        <v>2220509</v>
      </c>
      <c r="B1242" s="165" t="s">
        <v>1334</v>
      </c>
      <c r="C1242" s="187"/>
      <c r="D1242" s="184">
        <v>0</v>
      </c>
      <c r="E1242" s="184">
        <f t="shared" si="40"/>
        <v>0</v>
      </c>
      <c r="F1242" s="17" t="str">
        <f t="shared" si="39"/>
        <v/>
      </c>
    </row>
    <row r="1243" spans="1:6">
      <c r="A1243" s="165">
        <v>2220510</v>
      </c>
      <c r="B1243" s="165" t="s">
        <v>1335</v>
      </c>
      <c r="C1243" s="187"/>
      <c r="D1243" s="184">
        <v>0</v>
      </c>
      <c r="E1243" s="184">
        <f t="shared" si="40"/>
        <v>0</v>
      </c>
      <c r="F1243" s="17" t="str">
        <f t="shared" si="39"/>
        <v/>
      </c>
    </row>
    <row r="1244" spans="1:6">
      <c r="A1244" s="165">
        <v>2220511</v>
      </c>
      <c r="B1244" s="165" t="s">
        <v>1336</v>
      </c>
      <c r="C1244" s="187"/>
      <c r="D1244" s="184">
        <v>0</v>
      </c>
      <c r="E1244" s="184">
        <f t="shared" si="40"/>
        <v>0</v>
      </c>
      <c r="F1244" s="17" t="str">
        <f t="shared" si="39"/>
        <v/>
      </c>
    </row>
    <row r="1245" spans="1:6">
      <c r="A1245" s="165">
        <v>2220599</v>
      </c>
      <c r="B1245" s="165" t="s">
        <v>1337</v>
      </c>
      <c r="C1245" s="187"/>
      <c r="D1245" s="184">
        <v>0</v>
      </c>
      <c r="E1245" s="184">
        <f t="shared" si="40"/>
        <v>0</v>
      </c>
      <c r="F1245" s="17" t="str">
        <f t="shared" si="39"/>
        <v/>
      </c>
    </row>
    <row r="1246" ht="13.5" spans="1:6">
      <c r="A1246" s="165">
        <v>224</v>
      </c>
      <c r="B1246" s="164" t="s">
        <v>1338</v>
      </c>
      <c r="C1246" s="183">
        <f>SUM(C1247,C1258,C1264,C1272,C1285,C1289,C1293)</f>
        <v>1200</v>
      </c>
      <c r="D1246" s="183">
        <f>SUM(D1247,D1258,D1264,D1272,D1285,D1289,D1293)</f>
        <v>1405</v>
      </c>
      <c r="E1246" s="183">
        <f t="shared" si="40"/>
        <v>205</v>
      </c>
      <c r="F1246" s="17">
        <f t="shared" si="39"/>
        <v>17.1</v>
      </c>
    </row>
    <row r="1247" ht="13.5" spans="1:6">
      <c r="A1247" s="165">
        <v>22401</v>
      </c>
      <c r="B1247" s="164" t="s">
        <v>1339</v>
      </c>
      <c r="C1247" s="183">
        <f>SUM(C1248:C1257)</f>
        <v>618</v>
      </c>
      <c r="D1247" s="183">
        <f>SUM(D1248:D1257)</f>
        <v>662</v>
      </c>
      <c r="E1247" s="183">
        <f t="shared" si="40"/>
        <v>44</v>
      </c>
      <c r="F1247" s="17">
        <f t="shared" si="39"/>
        <v>7.1</v>
      </c>
    </row>
    <row r="1248" ht="13.5" spans="1:6">
      <c r="A1248" s="165">
        <v>2240101</v>
      </c>
      <c r="B1248" s="165" t="s">
        <v>381</v>
      </c>
      <c r="C1248" s="184">
        <v>298</v>
      </c>
      <c r="D1248" s="184">
        <v>303</v>
      </c>
      <c r="E1248" s="184">
        <f t="shared" si="40"/>
        <v>5</v>
      </c>
      <c r="F1248" s="17">
        <f t="shared" si="39"/>
        <v>1.7</v>
      </c>
    </row>
    <row r="1249" spans="1:6">
      <c r="A1249" s="165">
        <v>2240102</v>
      </c>
      <c r="B1249" s="165" t="s">
        <v>382</v>
      </c>
      <c r="C1249" s="187"/>
      <c r="D1249" s="184">
        <v>0</v>
      </c>
      <c r="E1249" s="184">
        <f t="shared" si="40"/>
        <v>0</v>
      </c>
      <c r="F1249" s="17" t="str">
        <f t="shared" si="39"/>
        <v/>
      </c>
    </row>
    <row r="1250" spans="1:6">
      <c r="A1250" s="165">
        <v>2240103</v>
      </c>
      <c r="B1250" s="165" t="s">
        <v>383</v>
      </c>
      <c r="C1250" s="187"/>
      <c r="D1250" s="184">
        <v>0</v>
      </c>
      <c r="E1250" s="184">
        <f t="shared" si="40"/>
        <v>0</v>
      </c>
      <c r="F1250" s="17" t="str">
        <f t="shared" si="39"/>
        <v/>
      </c>
    </row>
    <row r="1251" spans="1:6">
      <c r="A1251" s="165">
        <v>2240104</v>
      </c>
      <c r="B1251" s="165" t="s">
        <v>1340</v>
      </c>
      <c r="C1251" s="187"/>
      <c r="D1251" s="184">
        <v>76</v>
      </c>
      <c r="E1251" s="184">
        <f t="shared" si="40"/>
        <v>76</v>
      </c>
      <c r="F1251" s="17" t="str">
        <f t="shared" si="39"/>
        <v/>
      </c>
    </row>
    <row r="1252" spans="1:6">
      <c r="A1252" s="165">
        <v>2240105</v>
      </c>
      <c r="B1252" s="165" t="s">
        <v>1341</v>
      </c>
      <c r="C1252" s="187"/>
      <c r="D1252" s="184">
        <v>0</v>
      </c>
      <c r="E1252" s="184">
        <f t="shared" si="40"/>
        <v>0</v>
      </c>
      <c r="F1252" s="17" t="str">
        <f t="shared" si="39"/>
        <v/>
      </c>
    </row>
    <row r="1253" ht="13.5" spans="1:6">
      <c r="A1253" s="165">
        <v>2240106</v>
      </c>
      <c r="B1253" s="165" t="s">
        <v>1342</v>
      </c>
      <c r="C1253" s="184">
        <v>11</v>
      </c>
      <c r="D1253" s="184">
        <v>14</v>
      </c>
      <c r="E1253" s="184">
        <f t="shared" si="40"/>
        <v>3</v>
      </c>
      <c r="F1253" s="17">
        <f t="shared" si="39"/>
        <v>27.3</v>
      </c>
    </row>
    <row r="1254" spans="1:6">
      <c r="A1254" s="165">
        <v>2240108</v>
      </c>
      <c r="B1254" s="165" t="s">
        <v>1343</v>
      </c>
      <c r="C1254" s="187"/>
      <c r="D1254" s="184">
        <v>0</v>
      </c>
      <c r="E1254" s="184">
        <f t="shared" si="40"/>
        <v>0</v>
      </c>
      <c r="F1254" s="17" t="str">
        <f t="shared" si="39"/>
        <v/>
      </c>
    </row>
    <row r="1255" ht="13.5" spans="1:6">
      <c r="A1255" s="165">
        <v>2240109</v>
      </c>
      <c r="B1255" s="165" t="s">
        <v>1344</v>
      </c>
      <c r="C1255" s="184">
        <v>119</v>
      </c>
      <c r="D1255" s="184">
        <v>41</v>
      </c>
      <c r="E1255" s="184">
        <f t="shared" si="40"/>
        <v>-78</v>
      </c>
      <c r="F1255" s="17">
        <f t="shared" si="39"/>
        <v>-65.5</v>
      </c>
    </row>
    <row r="1256" ht="13.5" spans="1:6">
      <c r="A1256" s="165">
        <v>2240150</v>
      </c>
      <c r="B1256" s="165" t="s">
        <v>390</v>
      </c>
      <c r="C1256" s="184">
        <v>38</v>
      </c>
      <c r="D1256" s="184">
        <v>58</v>
      </c>
      <c r="E1256" s="184">
        <f t="shared" si="40"/>
        <v>20</v>
      </c>
      <c r="F1256" s="17">
        <f t="shared" si="39"/>
        <v>52.6</v>
      </c>
    </row>
    <row r="1257" ht="13.5" spans="1:6">
      <c r="A1257" s="165">
        <v>2240199</v>
      </c>
      <c r="B1257" s="165" t="s">
        <v>1345</v>
      </c>
      <c r="C1257" s="184">
        <v>152</v>
      </c>
      <c r="D1257" s="184">
        <v>170</v>
      </c>
      <c r="E1257" s="184">
        <f t="shared" si="40"/>
        <v>18</v>
      </c>
      <c r="F1257" s="17">
        <f t="shared" si="39"/>
        <v>11.8</v>
      </c>
    </row>
    <row r="1258" ht="13.5" spans="1:6">
      <c r="A1258" s="165">
        <v>22402</v>
      </c>
      <c r="B1258" s="164" t="s">
        <v>1346</v>
      </c>
      <c r="C1258" s="183">
        <f>SUM(C1259:C1263)</f>
        <v>540</v>
      </c>
      <c r="D1258" s="183">
        <f>SUM(D1259:D1263)</f>
        <v>549</v>
      </c>
      <c r="E1258" s="183">
        <f t="shared" si="40"/>
        <v>9</v>
      </c>
      <c r="F1258" s="17">
        <f t="shared" si="39"/>
        <v>1.7</v>
      </c>
    </row>
    <row r="1259" ht="13.5" spans="1:6">
      <c r="A1259" s="165">
        <v>2240201</v>
      </c>
      <c r="B1259" s="165" t="s">
        <v>381</v>
      </c>
      <c r="C1259" s="184">
        <v>37</v>
      </c>
      <c r="D1259" s="184">
        <v>0</v>
      </c>
      <c r="E1259" s="184">
        <f t="shared" si="40"/>
        <v>-37</v>
      </c>
      <c r="F1259" s="17">
        <f t="shared" si="39"/>
        <v>-100</v>
      </c>
    </row>
    <row r="1260" spans="1:6">
      <c r="A1260" s="165">
        <v>2240202</v>
      </c>
      <c r="B1260" s="165" t="s">
        <v>382</v>
      </c>
      <c r="C1260" s="187"/>
      <c r="D1260" s="184">
        <v>0</v>
      </c>
      <c r="E1260" s="184">
        <f t="shared" si="40"/>
        <v>0</v>
      </c>
      <c r="F1260" s="17" t="str">
        <f t="shared" si="39"/>
        <v/>
      </c>
    </row>
    <row r="1261" spans="1:6">
      <c r="A1261" s="165">
        <v>2240203</v>
      </c>
      <c r="B1261" s="165" t="s">
        <v>383</v>
      </c>
      <c r="C1261" s="187"/>
      <c r="D1261" s="184">
        <v>0</v>
      </c>
      <c r="E1261" s="184">
        <f t="shared" si="40"/>
        <v>0</v>
      </c>
      <c r="F1261" s="17" t="str">
        <f t="shared" si="39"/>
        <v/>
      </c>
    </row>
    <row r="1262" ht="13.5" spans="1:6">
      <c r="A1262" s="165">
        <v>2240204</v>
      </c>
      <c r="B1262" s="165" t="s">
        <v>1347</v>
      </c>
      <c r="C1262" s="184">
        <v>503</v>
      </c>
      <c r="D1262" s="184">
        <v>549</v>
      </c>
      <c r="E1262" s="184">
        <f t="shared" si="40"/>
        <v>46</v>
      </c>
      <c r="F1262" s="17">
        <f t="shared" si="39"/>
        <v>9.1</v>
      </c>
    </row>
    <row r="1263" spans="1:6">
      <c r="A1263" s="165">
        <v>2240299</v>
      </c>
      <c r="B1263" s="165" t="s">
        <v>1348</v>
      </c>
      <c r="C1263" s="187"/>
      <c r="D1263" s="184">
        <v>0</v>
      </c>
      <c r="E1263" s="184">
        <f t="shared" si="40"/>
        <v>0</v>
      </c>
      <c r="F1263" s="17" t="str">
        <f t="shared" si="39"/>
        <v/>
      </c>
    </row>
    <row r="1264" spans="1:6">
      <c r="A1264" s="165">
        <v>22404</v>
      </c>
      <c r="B1264" s="164" t="s">
        <v>1349</v>
      </c>
      <c r="C1264" s="188"/>
      <c r="D1264" s="183">
        <f>SUM(D1265:D1271)</f>
        <v>0</v>
      </c>
      <c r="E1264" s="183">
        <f t="shared" si="40"/>
        <v>0</v>
      </c>
      <c r="F1264" s="17" t="str">
        <f t="shared" si="39"/>
        <v/>
      </c>
    </row>
    <row r="1265" spans="1:6">
      <c r="A1265" s="165">
        <v>2240401</v>
      </c>
      <c r="B1265" s="165" t="s">
        <v>381</v>
      </c>
      <c r="C1265" s="187"/>
      <c r="D1265" s="184">
        <v>0</v>
      </c>
      <c r="E1265" s="184">
        <f t="shared" si="40"/>
        <v>0</v>
      </c>
      <c r="F1265" s="17" t="str">
        <f t="shared" si="39"/>
        <v/>
      </c>
    </row>
    <row r="1266" spans="1:6">
      <c r="A1266" s="165">
        <v>2240402</v>
      </c>
      <c r="B1266" s="165" t="s">
        <v>382</v>
      </c>
      <c r="C1266" s="187"/>
      <c r="D1266" s="184">
        <v>0</v>
      </c>
      <c r="E1266" s="184">
        <f t="shared" si="40"/>
        <v>0</v>
      </c>
      <c r="F1266" s="17" t="str">
        <f t="shared" si="39"/>
        <v/>
      </c>
    </row>
    <row r="1267" spans="1:6">
      <c r="A1267" s="165">
        <v>2240403</v>
      </c>
      <c r="B1267" s="165" t="s">
        <v>383</v>
      </c>
      <c r="C1267" s="187"/>
      <c r="D1267" s="184">
        <v>0</v>
      </c>
      <c r="E1267" s="184">
        <f t="shared" si="40"/>
        <v>0</v>
      </c>
      <c r="F1267" s="17" t="str">
        <f t="shared" si="39"/>
        <v/>
      </c>
    </row>
    <row r="1268" spans="1:6">
      <c r="A1268" s="165">
        <v>2240404</v>
      </c>
      <c r="B1268" s="165" t="s">
        <v>1350</v>
      </c>
      <c r="C1268" s="187"/>
      <c r="D1268" s="184">
        <v>0</v>
      </c>
      <c r="E1268" s="184">
        <f t="shared" si="40"/>
        <v>0</v>
      </c>
      <c r="F1268" s="17" t="str">
        <f t="shared" si="39"/>
        <v/>
      </c>
    </row>
    <row r="1269" spans="1:6">
      <c r="A1269" s="165">
        <v>2240405</v>
      </c>
      <c r="B1269" s="165" t="s">
        <v>1351</v>
      </c>
      <c r="C1269" s="187"/>
      <c r="D1269" s="184">
        <v>0</v>
      </c>
      <c r="E1269" s="184">
        <f t="shared" si="40"/>
        <v>0</v>
      </c>
      <c r="F1269" s="17" t="str">
        <f t="shared" si="39"/>
        <v/>
      </c>
    </row>
    <row r="1270" spans="1:6">
      <c r="A1270" s="165">
        <v>2240450</v>
      </c>
      <c r="B1270" s="165" t="s">
        <v>390</v>
      </c>
      <c r="C1270" s="187"/>
      <c r="D1270" s="184">
        <v>0</v>
      </c>
      <c r="E1270" s="184">
        <f t="shared" si="40"/>
        <v>0</v>
      </c>
      <c r="F1270" s="17" t="str">
        <f t="shared" si="39"/>
        <v/>
      </c>
    </row>
    <row r="1271" spans="1:6">
      <c r="A1271" s="165">
        <v>2240499</v>
      </c>
      <c r="B1271" s="165" t="s">
        <v>1352</v>
      </c>
      <c r="C1271" s="187"/>
      <c r="D1271" s="184">
        <v>0</v>
      </c>
      <c r="E1271" s="184">
        <f t="shared" si="40"/>
        <v>0</v>
      </c>
      <c r="F1271" s="17" t="str">
        <f t="shared" si="39"/>
        <v/>
      </c>
    </row>
    <row r="1272" spans="1:6">
      <c r="A1272" s="165">
        <v>22405</v>
      </c>
      <c r="B1272" s="164" t="s">
        <v>1353</v>
      </c>
      <c r="C1272" s="188"/>
      <c r="D1272" s="183">
        <f>SUM(D1273:D1284)</f>
        <v>0</v>
      </c>
      <c r="E1272" s="183">
        <f t="shared" si="40"/>
        <v>0</v>
      </c>
      <c r="F1272" s="17" t="str">
        <f t="shared" si="39"/>
        <v/>
      </c>
    </row>
    <row r="1273" spans="1:6">
      <c r="A1273" s="165">
        <v>2240501</v>
      </c>
      <c r="B1273" s="165" t="s">
        <v>381</v>
      </c>
      <c r="C1273" s="187"/>
      <c r="D1273" s="184">
        <v>0</v>
      </c>
      <c r="E1273" s="184">
        <f t="shared" si="40"/>
        <v>0</v>
      </c>
      <c r="F1273" s="17" t="str">
        <f t="shared" si="39"/>
        <v/>
      </c>
    </row>
    <row r="1274" spans="1:6">
      <c r="A1274" s="165">
        <v>2240502</v>
      </c>
      <c r="B1274" s="165" t="s">
        <v>382</v>
      </c>
      <c r="C1274" s="187"/>
      <c r="D1274" s="184">
        <v>0</v>
      </c>
      <c r="E1274" s="184">
        <f t="shared" si="40"/>
        <v>0</v>
      </c>
      <c r="F1274" s="17" t="str">
        <f t="shared" si="39"/>
        <v/>
      </c>
    </row>
    <row r="1275" spans="1:6">
      <c r="A1275" s="165">
        <v>2240503</v>
      </c>
      <c r="B1275" s="165" t="s">
        <v>383</v>
      </c>
      <c r="C1275" s="187"/>
      <c r="D1275" s="184">
        <v>0</v>
      </c>
      <c r="E1275" s="184">
        <f t="shared" si="40"/>
        <v>0</v>
      </c>
      <c r="F1275" s="17" t="str">
        <f t="shared" si="39"/>
        <v/>
      </c>
    </row>
    <row r="1276" spans="1:6">
      <c r="A1276" s="165">
        <v>2240504</v>
      </c>
      <c r="B1276" s="165" t="s">
        <v>1354</v>
      </c>
      <c r="C1276" s="187"/>
      <c r="D1276" s="184">
        <v>0</v>
      </c>
      <c r="E1276" s="184">
        <f t="shared" si="40"/>
        <v>0</v>
      </c>
      <c r="F1276" s="17" t="str">
        <f t="shared" si="39"/>
        <v/>
      </c>
    </row>
    <row r="1277" spans="1:6">
      <c r="A1277" s="165">
        <v>2240505</v>
      </c>
      <c r="B1277" s="165" t="s">
        <v>1355</v>
      </c>
      <c r="C1277" s="187"/>
      <c r="D1277" s="184">
        <v>0</v>
      </c>
      <c r="E1277" s="184">
        <f t="shared" si="40"/>
        <v>0</v>
      </c>
      <c r="F1277" s="17" t="str">
        <f t="shared" si="39"/>
        <v/>
      </c>
    </row>
    <row r="1278" spans="1:6">
      <c r="A1278" s="165">
        <v>2240506</v>
      </c>
      <c r="B1278" s="165" t="s">
        <v>1356</v>
      </c>
      <c r="C1278" s="187"/>
      <c r="D1278" s="184">
        <v>0</v>
      </c>
      <c r="E1278" s="184">
        <f t="shared" si="40"/>
        <v>0</v>
      </c>
      <c r="F1278" s="17" t="str">
        <f t="shared" si="39"/>
        <v/>
      </c>
    </row>
    <row r="1279" spans="1:6">
      <c r="A1279" s="165">
        <v>2240507</v>
      </c>
      <c r="B1279" s="165" t="s">
        <v>1357</v>
      </c>
      <c r="C1279" s="187"/>
      <c r="D1279" s="184">
        <v>0</v>
      </c>
      <c r="E1279" s="184">
        <f t="shared" si="40"/>
        <v>0</v>
      </c>
      <c r="F1279" s="17" t="str">
        <f t="shared" si="39"/>
        <v/>
      </c>
    </row>
    <row r="1280" spans="1:6">
      <c r="A1280" s="165">
        <v>2240508</v>
      </c>
      <c r="B1280" s="165" t="s">
        <v>1358</v>
      </c>
      <c r="C1280" s="187"/>
      <c r="D1280" s="184">
        <v>0</v>
      </c>
      <c r="E1280" s="184">
        <f t="shared" si="40"/>
        <v>0</v>
      </c>
      <c r="F1280" s="17" t="str">
        <f t="shared" si="39"/>
        <v/>
      </c>
    </row>
    <row r="1281" spans="1:6">
      <c r="A1281" s="165">
        <v>2240509</v>
      </c>
      <c r="B1281" s="165" t="s">
        <v>1359</v>
      </c>
      <c r="C1281" s="187"/>
      <c r="D1281" s="184">
        <v>0</v>
      </c>
      <c r="E1281" s="184">
        <f t="shared" si="40"/>
        <v>0</v>
      </c>
      <c r="F1281" s="17" t="str">
        <f t="shared" si="39"/>
        <v/>
      </c>
    </row>
    <row r="1282" spans="1:6">
      <c r="A1282" s="165">
        <v>2240510</v>
      </c>
      <c r="B1282" s="165" t="s">
        <v>1360</v>
      </c>
      <c r="C1282" s="187"/>
      <c r="D1282" s="184">
        <v>0</v>
      </c>
      <c r="E1282" s="184">
        <f t="shared" si="40"/>
        <v>0</v>
      </c>
      <c r="F1282" s="17" t="str">
        <f t="shared" si="39"/>
        <v/>
      </c>
    </row>
    <row r="1283" spans="1:6">
      <c r="A1283" s="165">
        <v>2240550</v>
      </c>
      <c r="B1283" s="165" t="s">
        <v>1361</v>
      </c>
      <c r="C1283" s="187"/>
      <c r="D1283" s="184">
        <v>0</v>
      </c>
      <c r="E1283" s="184">
        <f t="shared" si="40"/>
        <v>0</v>
      </c>
      <c r="F1283" s="17" t="str">
        <f t="shared" si="39"/>
        <v/>
      </c>
    </row>
    <row r="1284" spans="1:6">
      <c r="A1284" s="165">
        <v>2240599</v>
      </c>
      <c r="B1284" s="165" t="s">
        <v>1362</v>
      </c>
      <c r="C1284" s="187"/>
      <c r="D1284" s="184">
        <v>0</v>
      </c>
      <c r="E1284" s="184">
        <f t="shared" si="40"/>
        <v>0</v>
      </c>
      <c r="F1284" s="17" t="str">
        <f t="shared" ref="F1284:F1313" si="41">IF(C1284&lt;&gt;0,ROUND(100*(D1284/C1284-1),1),"")</f>
        <v/>
      </c>
    </row>
    <row r="1285" ht="13.5" spans="1:6">
      <c r="A1285" s="165">
        <v>22406</v>
      </c>
      <c r="B1285" s="164" t="s">
        <v>1363</v>
      </c>
      <c r="C1285" s="183">
        <f>SUM(C1286:C1288)</f>
        <v>33</v>
      </c>
      <c r="D1285" s="183">
        <f>SUM(D1286:D1288)</f>
        <v>176</v>
      </c>
      <c r="E1285" s="183">
        <f t="shared" ref="E1285:E1313" si="42">D1285-C1285</f>
        <v>143</v>
      </c>
      <c r="F1285" s="17">
        <f t="shared" si="41"/>
        <v>433.3</v>
      </c>
    </row>
    <row r="1286" ht="13.5" spans="1:6">
      <c r="A1286" s="165">
        <v>2240601</v>
      </c>
      <c r="B1286" s="165" t="s">
        <v>1364</v>
      </c>
      <c r="C1286" s="184">
        <v>33</v>
      </c>
      <c r="D1286" s="184">
        <v>146</v>
      </c>
      <c r="E1286" s="184">
        <f t="shared" si="42"/>
        <v>113</v>
      </c>
      <c r="F1286" s="17">
        <f t="shared" si="41"/>
        <v>342.4</v>
      </c>
    </row>
    <row r="1287" spans="1:6">
      <c r="A1287" s="165">
        <v>2240602</v>
      </c>
      <c r="B1287" s="165" t="s">
        <v>1365</v>
      </c>
      <c r="C1287" s="187"/>
      <c r="D1287" s="184">
        <v>0</v>
      </c>
      <c r="E1287" s="184">
        <f t="shared" si="42"/>
        <v>0</v>
      </c>
      <c r="F1287" s="17" t="str">
        <f t="shared" si="41"/>
        <v/>
      </c>
    </row>
    <row r="1288" spans="1:6">
      <c r="A1288" s="165">
        <v>2240699</v>
      </c>
      <c r="B1288" s="165" t="s">
        <v>1366</v>
      </c>
      <c r="C1288" s="187"/>
      <c r="D1288" s="184">
        <v>30</v>
      </c>
      <c r="E1288" s="184">
        <f t="shared" si="42"/>
        <v>30</v>
      </c>
      <c r="F1288" s="17" t="str">
        <f t="shared" si="41"/>
        <v/>
      </c>
    </row>
    <row r="1289" ht="13.5" spans="1:6">
      <c r="A1289" s="165">
        <v>22407</v>
      </c>
      <c r="B1289" s="164" t="s">
        <v>1367</v>
      </c>
      <c r="C1289" s="183">
        <f>SUM(C1290:C1292)</f>
        <v>9</v>
      </c>
      <c r="D1289" s="183">
        <f>SUM(D1290:D1292)</f>
        <v>18</v>
      </c>
      <c r="E1289" s="183">
        <f t="shared" si="42"/>
        <v>9</v>
      </c>
      <c r="F1289" s="17">
        <f t="shared" si="41"/>
        <v>100</v>
      </c>
    </row>
    <row r="1290" ht="13.5" spans="1:6">
      <c r="A1290" s="165">
        <v>2240703</v>
      </c>
      <c r="B1290" s="165" t="s">
        <v>1368</v>
      </c>
      <c r="C1290" s="184">
        <v>-5</v>
      </c>
      <c r="D1290" s="184">
        <v>12</v>
      </c>
      <c r="E1290" s="184">
        <f t="shared" si="42"/>
        <v>17</v>
      </c>
      <c r="F1290" s="17">
        <f t="shared" si="41"/>
        <v>-340</v>
      </c>
    </row>
    <row r="1291" spans="1:6">
      <c r="A1291" s="165">
        <v>2240704</v>
      </c>
      <c r="B1291" s="165" t="s">
        <v>1369</v>
      </c>
      <c r="C1291" s="187"/>
      <c r="D1291" s="184">
        <v>0</v>
      </c>
      <c r="E1291" s="184">
        <f t="shared" si="42"/>
        <v>0</v>
      </c>
      <c r="F1291" s="17" t="str">
        <f t="shared" si="41"/>
        <v/>
      </c>
    </row>
    <row r="1292" ht="13.5" spans="1:6">
      <c r="A1292" s="165">
        <v>2240799</v>
      </c>
      <c r="B1292" s="165" t="s">
        <v>1370</v>
      </c>
      <c r="C1292" s="184">
        <v>14</v>
      </c>
      <c r="D1292" s="184">
        <v>6</v>
      </c>
      <c r="E1292" s="184">
        <f t="shared" si="42"/>
        <v>-8</v>
      </c>
      <c r="F1292" s="17">
        <f t="shared" si="41"/>
        <v>-57.1</v>
      </c>
    </row>
    <row r="1293" spans="1:6">
      <c r="A1293" s="165">
        <v>22499</v>
      </c>
      <c r="B1293" s="164" t="s">
        <v>1371</v>
      </c>
      <c r="C1293" s="188"/>
      <c r="D1293" s="183">
        <f t="shared" ref="D1293:D1296" si="43">D1294</f>
        <v>0</v>
      </c>
      <c r="E1293" s="183">
        <f t="shared" si="42"/>
        <v>0</v>
      </c>
      <c r="F1293" s="17" t="str">
        <f t="shared" si="41"/>
        <v/>
      </c>
    </row>
    <row r="1294" spans="1:6">
      <c r="A1294" s="165">
        <v>2249999</v>
      </c>
      <c r="B1294" s="165" t="s">
        <v>1372</v>
      </c>
      <c r="C1294" s="187"/>
      <c r="D1294" s="184">
        <v>0</v>
      </c>
      <c r="E1294" s="184">
        <f t="shared" si="42"/>
        <v>0</v>
      </c>
      <c r="F1294" s="17" t="str">
        <f t="shared" si="41"/>
        <v/>
      </c>
    </row>
    <row r="1295" ht="13.5" spans="1:6">
      <c r="A1295" s="165">
        <v>229</v>
      </c>
      <c r="B1295" s="164" t="s">
        <v>1373</v>
      </c>
      <c r="C1295" s="183">
        <f>C1296</f>
        <v>653</v>
      </c>
      <c r="D1295" s="183">
        <f t="shared" si="43"/>
        <v>531</v>
      </c>
      <c r="E1295" s="183">
        <f t="shared" si="42"/>
        <v>-122</v>
      </c>
      <c r="F1295" s="17">
        <f t="shared" si="41"/>
        <v>-18.7</v>
      </c>
    </row>
    <row r="1296" ht="13.5" spans="1:6">
      <c r="A1296" s="165">
        <v>22999</v>
      </c>
      <c r="B1296" s="164" t="s">
        <v>1374</v>
      </c>
      <c r="C1296" s="183">
        <f>C1297</f>
        <v>653</v>
      </c>
      <c r="D1296" s="183">
        <f t="shared" si="43"/>
        <v>531</v>
      </c>
      <c r="E1296" s="183">
        <f t="shared" si="42"/>
        <v>-122</v>
      </c>
      <c r="F1296" s="17">
        <f t="shared" si="41"/>
        <v>-18.7</v>
      </c>
    </row>
    <row r="1297" ht="13.5" spans="1:6">
      <c r="A1297" s="165">
        <v>2299999</v>
      </c>
      <c r="B1297" s="165" t="s">
        <v>1375</v>
      </c>
      <c r="C1297" s="184">
        <v>653</v>
      </c>
      <c r="D1297" s="184">
        <v>531</v>
      </c>
      <c r="E1297" s="184">
        <f t="shared" si="42"/>
        <v>-122</v>
      </c>
      <c r="F1297" s="17">
        <f t="shared" si="41"/>
        <v>-18.7</v>
      </c>
    </row>
    <row r="1298" ht="13.5" spans="1:6">
      <c r="A1298" s="165">
        <v>232</v>
      </c>
      <c r="B1298" s="164" t="s">
        <v>1376</v>
      </c>
      <c r="C1298" s="183">
        <f>SUM(C1299,C1300,C1305)</f>
        <v>3465</v>
      </c>
      <c r="D1298" s="183">
        <f>SUM(D1299,D1300,D1305)</f>
        <v>3742</v>
      </c>
      <c r="E1298" s="183">
        <f t="shared" si="42"/>
        <v>277</v>
      </c>
      <c r="F1298" s="17">
        <f t="shared" si="41"/>
        <v>8</v>
      </c>
    </row>
    <row r="1299" spans="1:6">
      <c r="A1299" s="165">
        <v>23201</v>
      </c>
      <c r="B1299" s="164" t="s">
        <v>1377</v>
      </c>
      <c r="C1299" s="188"/>
      <c r="D1299" s="183">
        <v>0</v>
      </c>
      <c r="E1299" s="183">
        <f t="shared" si="42"/>
        <v>0</v>
      </c>
      <c r="F1299" s="17" t="str">
        <f t="shared" si="41"/>
        <v/>
      </c>
    </row>
    <row r="1300" spans="1:6">
      <c r="A1300" s="165">
        <v>23202</v>
      </c>
      <c r="B1300" s="164" t="s">
        <v>1378</v>
      </c>
      <c r="C1300" s="188"/>
      <c r="D1300" s="183">
        <f>SUM(D1301:D1304)</f>
        <v>0</v>
      </c>
      <c r="E1300" s="183">
        <f t="shared" si="42"/>
        <v>0</v>
      </c>
      <c r="F1300" s="17" t="str">
        <f t="shared" si="41"/>
        <v/>
      </c>
    </row>
    <row r="1301" spans="1:6">
      <c r="A1301" s="165">
        <v>2320201</v>
      </c>
      <c r="B1301" s="165" t="s">
        <v>1379</v>
      </c>
      <c r="C1301" s="187"/>
      <c r="D1301" s="184">
        <v>0</v>
      </c>
      <c r="E1301" s="184">
        <f t="shared" si="42"/>
        <v>0</v>
      </c>
      <c r="F1301" s="17" t="str">
        <f t="shared" si="41"/>
        <v/>
      </c>
    </row>
    <row r="1302" spans="1:6">
      <c r="A1302" s="165">
        <v>2320202</v>
      </c>
      <c r="B1302" s="165" t="s">
        <v>1380</v>
      </c>
      <c r="C1302" s="187"/>
      <c r="D1302" s="184">
        <v>0</v>
      </c>
      <c r="E1302" s="184">
        <f t="shared" si="42"/>
        <v>0</v>
      </c>
      <c r="F1302" s="17" t="str">
        <f t="shared" si="41"/>
        <v/>
      </c>
    </row>
    <row r="1303" spans="1:6">
      <c r="A1303" s="165">
        <v>2320203</v>
      </c>
      <c r="B1303" s="165" t="s">
        <v>1381</v>
      </c>
      <c r="C1303" s="187"/>
      <c r="D1303" s="184">
        <v>0</v>
      </c>
      <c r="E1303" s="184">
        <f t="shared" si="42"/>
        <v>0</v>
      </c>
      <c r="F1303" s="17" t="str">
        <f t="shared" si="41"/>
        <v/>
      </c>
    </row>
    <row r="1304" spans="1:6">
      <c r="A1304" s="165">
        <v>2320299</v>
      </c>
      <c r="B1304" s="165" t="s">
        <v>1382</v>
      </c>
      <c r="C1304" s="187"/>
      <c r="D1304" s="184">
        <v>0</v>
      </c>
      <c r="E1304" s="184">
        <f t="shared" si="42"/>
        <v>0</v>
      </c>
      <c r="F1304" s="17" t="str">
        <f t="shared" si="41"/>
        <v/>
      </c>
    </row>
    <row r="1305" ht="13.5" spans="1:6">
      <c r="A1305" s="165">
        <v>23203</v>
      </c>
      <c r="B1305" s="164" t="s">
        <v>1383</v>
      </c>
      <c r="C1305" s="183">
        <f>SUM(C1306:C1309)</f>
        <v>3465</v>
      </c>
      <c r="D1305" s="183">
        <f>SUM(D1306:D1309)</f>
        <v>3742</v>
      </c>
      <c r="E1305" s="183">
        <f t="shared" si="42"/>
        <v>277</v>
      </c>
      <c r="F1305" s="17">
        <f t="shared" si="41"/>
        <v>8</v>
      </c>
    </row>
    <row r="1306" ht="13.5" spans="1:6">
      <c r="A1306" s="165">
        <v>2320301</v>
      </c>
      <c r="B1306" s="165" t="s">
        <v>1384</v>
      </c>
      <c r="C1306" s="184">
        <v>3465</v>
      </c>
      <c r="D1306" s="184">
        <v>3742</v>
      </c>
      <c r="E1306" s="184">
        <f t="shared" si="42"/>
        <v>277</v>
      </c>
      <c r="F1306" s="17">
        <f t="shared" si="41"/>
        <v>8</v>
      </c>
    </row>
    <row r="1307" spans="1:6">
      <c r="A1307" s="165">
        <v>2320302</v>
      </c>
      <c r="B1307" s="165" t="s">
        <v>1385</v>
      </c>
      <c r="C1307" s="187"/>
      <c r="D1307" s="184">
        <v>0</v>
      </c>
      <c r="E1307" s="184">
        <f t="shared" si="42"/>
        <v>0</v>
      </c>
      <c r="F1307" s="17" t="str">
        <f t="shared" si="41"/>
        <v/>
      </c>
    </row>
    <row r="1308" spans="1:6">
      <c r="A1308" s="165">
        <v>2320303</v>
      </c>
      <c r="B1308" s="165" t="s">
        <v>1386</v>
      </c>
      <c r="C1308" s="187"/>
      <c r="D1308" s="184">
        <v>0</v>
      </c>
      <c r="E1308" s="184">
        <f t="shared" si="42"/>
        <v>0</v>
      </c>
      <c r="F1308" s="17" t="str">
        <f t="shared" si="41"/>
        <v/>
      </c>
    </row>
    <row r="1309" spans="1:6">
      <c r="A1309" s="165">
        <v>2320399</v>
      </c>
      <c r="B1309" s="165" t="s">
        <v>1387</v>
      </c>
      <c r="C1309" s="187"/>
      <c r="D1309" s="184">
        <v>0</v>
      </c>
      <c r="E1309" s="184">
        <f t="shared" si="42"/>
        <v>0</v>
      </c>
      <c r="F1309" s="17" t="str">
        <f t="shared" si="41"/>
        <v/>
      </c>
    </row>
    <row r="1310" ht="13.5" spans="1:6">
      <c r="A1310" s="165">
        <v>233</v>
      </c>
      <c r="B1310" s="164" t="s">
        <v>1388</v>
      </c>
      <c r="C1310" s="183">
        <f>C1311+C1312+C1313</f>
        <v>8</v>
      </c>
      <c r="D1310" s="183">
        <f>D1311+D1312+D1313</f>
        <v>26</v>
      </c>
      <c r="E1310" s="183">
        <f t="shared" si="42"/>
        <v>18</v>
      </c>
      <c r="F1310" s="17">
        <f t="shared" si="41"/>
        <v>225</v>
      </c>
    </row>
    <row r="1311" spans="1:6">
      <c r="A1311" s="165">
        <v>23301</v>
      </c>
      <c r="B1311" s="164" t="s">
        <v>1389</v>
      </c>
      <c r="C1311" s="188"/>
      <c r="D1311" s="183">
        <v>0</v>
      </c>
      <c r="E1311" s="183">
        <f t="shared" si="42"/>
        <v>0</v>
      </c>
      <c r="F1311" s="17" t="str">
        <f t="shared" si="41"/>
        <v/>
      </c>
    </row>
    <row r="1312" spans="1:6">
      <c r="A1312" s="165">
        <v>23302</v>
      </c>
      <c r="B1312" s="164" t="s">
        <v>1390</v>
      </c>
      <c r="C1312" s="188"/>
      <c r="D1312" s="183">
        <v>0</v>
      </c>
      <c r="E1312" s="183">
        <f t="shared" si="42"/>
        <v>0</v>
      </c>
      <c r="F1312" s="17" t="str">
        <f t="shared" si="41"/>
        <v/>
      </c>
    </row>
    <row r="1313" ht="13.5" spans="1:6">
      <c r="A1313" s="165">
        <v>23303</v>
      </c>
      <c r="B1313" s="164" t="s">
        <v>1391</v>
      </c>
      <c r="C1313" s="184">
        <v>8</v>
      </c>
      <c r="D1313" s="183">
        <v>26</v>
      </c>
      <c r="E1313" s="183">
        <f t="shared" si="42"/>
        <v>18</v>
      </c>
      <c r="F1313" s="17">
        <f t="shared" si="41"/>
        <v>225</v>
      </c>
    </row>
  </sheetData>
  <autoFilter ref="A3:F1313">
    <extLst/>
  </autoFilter>
  <mergeCells count="1">
    <mergeCell ref="B1:F1"/>
  </mergeCells>
  <pageMargins left="0.67" right="0.43" top="0.67" bottom="0.71" header="0.5" footer="0.5"/>
  <pageSetup paperSize="9" firstPageNumber="4" orientation="landscape" useFirstPageNumber="1" horizontalDpi="600" verticalDpi="600"/>
  <headerFooter>
    <evenFooter>&amp;L&amp;14—&amp;P—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3"/>
  <sheetViews>
    <sheetView workbookViewId="0">
      <pane xSplit="2" ySplit="3" topLeftCell="D4" activePane="bottomRight" state="frozen"/>
      <selection/>
      <selection pane="topRight"/>
      <selection pane="bottomLeft"/>
      <selection pane="bottomRight" activeCell="B8" sqref="B8"/>
    </sheetView>
  </sheetViews>
  <sheetFormatPr defaultColWidth="12.125" defaultRowHeight="14.25" outlineLevelCol="5"/>
  <cols>
    <col min="1" max="1" width="7.75" style="173" customWidth="1"/>
    <col min="2" max="2" width="44.25" style="174" customWidth="1"/>
    <col min="3" max="4" width="14" style="175" customWidth="1"/>
    <col min="5" max="5" width="12.5" style="175" customWidth="1"/>
    <col min="6" max="6" width="11.875" style="173" customWidth="1"/>
    <col min="7" max="16384" width="12.125" style="173"/>
  </cols>
  <sheetData>
    <row r="1" ht="29" customHeight="1" spans="2:6">
      <c r="B1" s="176" t="s">
        <v>1392</v>
      </c>
      <c r="C1" s="177"/>
      <c r="D1" s="177"/>
      <c r="E1" s="177"/>
      <c r="F1" s="176"/>
    </row>
    <row r="2" ht="17.1" customHeight="1" spans="1:6">
      <c r="A2" s="178"/>
      <c r="B2" s="179"/>
      <c r="C2" s="180"/>
      <c r="D2" s="180"/>
      <c r="E2" s="180"/>
      <c r="F2" s="181" t="s">
        <v>24</v>
      </c>
    </row>
    <row r="3" s="172" customFormat="1" ht="30" customHeight="1" spans="1:6">
      <c r="A3" s="48" t="s">
        <v>224</v>
      </c>
      <c r="B3" s="48" t="s">
        <v>225</v>
      </c>
      <c r="C3" s="182" t="s">
        <v>377</v>
      </c>
      <c r="D3" s="182" t="s">
        <v>378</v>
      </c>
      <c r="E3" s="182" t="s">
        <v>226</v>
      </c>
      <c r="F3" s="10" t="s">
        <v>29</v>
      </c>
    </row>
    <row r="4" ht="13.5" spans="1:6">
      <c r="A4" s="165"/>
      <c r="B4" s="48" t="s">
        <v>82</v>
      </c>
      <c r="C4" s="183">
        <f>SUM(C5,C234,C274,C293,C383,C435,C491,C548,C675,C748,C825,C848,C955,C1013,C1077,C1097,C1127,C1137,C1182,C1202,C1246,C1295,C1298,C1310)</f>
        <v>243201</v>
      </c>
      <c r="D4" s="183">
        <f>SUM(D5,D234,D274,D293,D383,D435,D491,D548,D675,D748,D825,D848,D955,D1013,D1077,D1097,D1127,D1137,D1182,D1202,D1246,D1295,D1298,D1310)</f>
        <v>227444</v>
      </c>
      <c r="E4" s="183">
        <f t="shared" ref="E4:E67" si="0">D4-C4</f>
        <v>-15757</v>
      </c>
      <c r="F4" s="14">
        <f t="shared" ref="F4:F67" si="1">IF(C4&lt;&gt;0,ROUND(100*(D4/C4-1),1),"")</f>
        <v>-6.5</v>
      </c>
    </row>
    <row r="5" ht="17.1" customHeight="1" spans="1:6">
      <c r="A5" s="165">
        <v>201</v>
      </c>
      <c r="B5" s="164" t="s">
        <v>379</v>
      </c>
      <c r="C5" s="183">
        <f>SUM(C6,C18,C27,C38,C49,C60,C71,C79,C88,C101,C110,C121,C133,C140,C148,C154,C161,C168,C175,C182,C189,C197,C203,C209,C216,C231)</f>
        <v>29446</v>
      </c>
      <c r="D5" s="183">
        <f>SUM(D6+D18+D27+D38+D49+D60+D71+D79+D88+D101+D110+D121+D133+D140+D148+D154+D161+D168+D175+D182+D189+D197+D203+D209+D216+D231)</f>
        <v>26429</v>
      </c>
      <c r="E5" s="183">
        <f t="shared" si="0"/>
        <v>-3017</v>
      </c>
      <c r="F5" s="14">
        <f t="shared" si="1"/>
        <v>-10.2</v>
      </c>
    </row>
    <row r="6" ht="17.1" customHeight="1" spans="1:6">
      <c r="A6" s="165">
        <v>20101</v>
      </c>
      <c r="B6" s="164" t="s">
        <v>380</v>
      </c>
      <c r="C6" s="183">
        <f>SUM(C7:C17)</f>
        <v>915</v>
      </c>
      <c r="D6" s="183">
        <f>SUM(D7:D17)</f>
        <v>660</v>
      </c>
      <c r="E6" s="183">
        <f t="shared" si="0"/>
        <v>-255</v>
      </c>
      <c r="F6" s="14">
        <f t="shared" si="1"/>
        <v>-27.9</v>
      </c>
    </row>
    <row r="7" ht="17.1" customHeight="1" spans="1:6">
      <c r="A7" s="165">
        <v>2010101</v>
      </c>
      <c r="B7" s="165" t="s">
        <v>381</v>
      </c>
      <c r="C7" s="184">
        <v>371</v>
      </c>
      <c r="D7" s="184">
        <v>417</v>
      </c>
      <c r="E7" s="184">
        <f t="shared" si="0"/>
        <v>46</v>
      </c>
      <c r="F7" s="17">
        <f t="shared" si="1"/>
        <v>12.4</v>
      </c>
    </row>
    <row r="8" ht="17.1" customHeight="1" spans="1:6">
      <c r="A8" s="165">
        <v>2010102</v>
      </c>
      <c r="B8" s="165" t="s">
        <v>382</v>
      </c>
      <c r="C8" s="184">
        <v>231</v>
      </c>
      <c r="D8" s="184">
        <v>96</v>
      </c>
      <c r="E8" s="184">
        <f t="shared" si="0"/>
        <v>-135</v>
      </c>
      <c r="F8" s="17">
        <f t="shared" si="1"/>
        <v>-58.4</v>
      </c>
    </row>
    <row r="9" ht="17.1" customHeight="1" spans="1:6">
      <c r="A9" s="165">
        <v>2010103</v>
      </c>
      <c r="B9" s="185" t="s">
        <v>383</v>
      </c>
      <c r="C9" s="37"/>
      <c r="D9" s="184">
        <v>0</v>
      </c>
      <c r="E9" s="184">
        <f t="shared" si="0"/>
        <v>0</v>
      </c>
      <c r="F9" s="17" t="str">
        <f t="shared" si="1"/>
        <v/>
      </c>
    </row>
    <row r="10" ht="17.1" customHeight="1" spans="1:6">
      <c r="A10" s="165">
        <v>2010104</v>
      </c>
      <c r="B10" s="165" t="s">
        <v>384</v>
      </c>
      <c r="C10" s="184">
        <v>85</v>
      </c>
      <c r="D10" s="184">
        <v>36</v>
      </c>
      <c r="E10" s="184">
        <f t="shared" si="0"/>
        <v>-49</v>
      </c>
      <c r="F10" s="17">
        <f t="shared" si="1"/>
        <v>-57.6</v>
      </c>
    </row>
    <row r="11" ht="17.1" customHeight="1" spans="1:6">
      <c r="A11" s="165">
        <v>2010105</v>
      </c>
      <c r="B11" s="165" t="s">
        <v>385</v>
      </c>
      <c r="C11" s="37"/>
      <c r="D11" s="184">
        <v>0</v>
      </c>
      <c r="E11" s="184">
        <f t="shared" si="0"/>
        <v>0</v>
      </c>
      <c r="F11" s="17" t="str">
        <f t="shared" si="1"/>
        <v/>
      </c>
    </row>
    <row r="12" ht="17.1" customHeight="1" spans="1:6">
      <c r="A12" s="165">
        <v>2010106</v>
      </c>
      <c r="B12" s="165" t="s">
        <v>386</v>
      </c>
      <c r="C12" s="184">
        <v>6</v>
      </c>
      <c r="D12" s="184">
        <v>0</v>
      </c>
      <c r="E12" s="184">
        <f t="shared" si="0"/>
        <v>-6</v>
      </c>
      <c r="F12" s="17">
        <f t="shared" si="1"/>
        <v>-100</v>
      </c>
    </row>
    <row r="13" ht="17.1" customHeight="1" spans="1:6">
      <c r="A13" s="165">
        <v>2010107</v>
      </c>
      <c r="B13" s="165" t="s">
        <v>387</v>
      </c>
      <c r="C13" s="184">
        <v>24</v>
      </c>
      <c r="D13" s="184">
        <v>102</v>
      </c>
      <c r="E13" s="184">
        <f t="shared" si="0"/>
        <v>78</v>
      </c>
      <c r="F13" s="17">
        <f t="shared" si="1"/>
        <v>325</v>
      </c>
    </row>
    <row r="14" ht="17.1" customHeight="1" spans="1:6">
      <c r="A14" s="165">
        <v>2010108</v>
      </c>
      <c r="B14" s="165" t="s">
        <v>388</v>
      </c>
      <c r="C14" s="37"/>
      <c r="D14" s="184">
        <v>0</v>
      </c>
      <c r="E14" s="184">
        <f t="shared" si="0"/>
        <v>0</v>
      </c>
      <c r="F14" s="17" t="str">
        <f t="shared" si="1"/>
        <v/>
      </c>
    </row>
    <row r="15" ht="17.1" customHeight="1" spans="1:6">
      <c r="A15" s="165">
        <v>2010109</v>
      </c>
      <c r="B15" s="165" t="s">
        <v>389</v>
      </c>
      <c r="C15" s="37"/>
      <c r="D15" s="184">
        <v>0</v>
      </c>
      <c r="E15" s="184">
        <f t="shared" si="0"/>
        <v>0</v>
      </c>
      <c r="F15" s="17" t="str">
        <f t="shared" si="1"/>
        <v/>
      </c>
    </row>
    <row r="16" ht="17.1" customHeight="1" spans="1:6">
      <c r="A16" s="165">
        <v>2010150</v>
      </c>
      <c r="B16" s="165" t="s">
        <v>390</v>
      </c>
      <c r="C16" s="184">
        <v>1</v>
      </c>
      <c r="D16" s="184">
        <v>0</v>
      </c>
      <c r="E16" s="184">
        <f t="shared" si="0"/>
        <v>-1</v>
      </c>
      <c r="F16" s="17">
        <f t="shared" si="1"/>
        <v>-100</v>
      </c>
    </row>
    <row r="17" ht="17.1" customHeight="1" spans="1:6">
      <c r="A17" s="165">
        <v>2010199</v>
      </c>
      <c r="B17" s="165" t="s">
        <v>391</v>
      </c>
      <c r="C17" s="184">
        <v>197</v>
      </c>
      <c r="D17" s="184">
        <v>9</v>
      </c>
      <c r="E17" s="184">
        <f t="shared" si="0"/>
        <v>-188</v>
      </c>
      <c r="F17" s="17">
        <f t="shared" si="1"/>
        <v>-95.4</v>
      </c>
    </row>
    <row r="18" ht="17.1" customHeight="1" spans="1:6">
      <c r="A18" s="165">
        <v>20102</v>
      </c>
      <c r="B18" s="164" t="s">
        <v>392</v>
      </c>
      <c r="C18" s="183">
        <f>SUM(C19:C26)</f>
        <v>449</v>
      </c>
      <c r="D18" s="183">
        <f>SUM(D19:D26)</f>
        <v>438</v>
      </c>
      <c r="E18" s="183">
        <f t="shared" si="0"/>
        <v>-11</v>
      </c>
      <c r="F18" s="14">
        <f t="shared" si="1"/>
        <v>-2.4</v>
      </c>
    </row>
    <row r="19" ht="17.1" customHeight="1" spans="1:6">
      <c r="A19" s="165">
        <v>2010201</v>
      </c>
      <c r="B19" s="165" t="s">
        <v>381</v>
      </c>
      <c r="C19" s="184">
        <v>310</v>
      </c>
      <c r="D19" s="184">
        <v>383</v>
      </c>
      <c r="E19" s="184">
        <f t="shared" si="0"/>
        <v>73</v>
      </c>
      <c r="F19" s="17">
        <f t="shared" si="1"/>
        <v>23.5</v>
      </c>
    </row>
    <row r="20" ht="17.1" customHeight="1" spans="1:6">
      <c r="A20" s="165">
        <v>2010202</v>
      </c>
      <c r="B20" s="165" t="s">
        <v>382</v>
      </c>
      <c r="C20" s="184">
        <v>39</v>
      </c>
      <c r="D20" s="184">
        <v>36</v>
      </c>
      <c r="E20" s="184">
        <f t="shared" si="0"/>
        <v>-3</v>
      </c>
      <c r="F20" s="17">
        <f t="shared" si="1"/>
        <v>-7.7</v>
      </c>
    </row>
    <row r="21" ht="17.1" customHeight="1" spans="1:6">
      <c r="A21" s="165">
        <v>2010203</v>
      </c>
      <c r="B21" s="165" t="s">
        <v>383</v>
      </c>
      <c r="C21" s="37"/>
      <c r="D21" s="184">
        <v>0</v>
      </c>
      <c r="E21" s="184">
        <f t="shared" si="0"/>
        <v>0</v>
      </c>
      <c r="F21" s="17" t="str">
        <f t="shared" si="1"/>
        <v/>
      </c>
    </row>
    <row r="22" ht="17.1" customHeight="1" spans="1:6">
      <c r="A22" s="165">
        <v>2010204</v>
      </c>
      <c r="B22" s="165" t="s">
        <v>393</v>
      </c>
      <c r="C22" s="184">
        <v>41</v>
      </c>
      <c r="D22" s="184">
        <v>0</v>
      </c>
      <c r="E22" s="184">
        <f t="shared" si="0"/>
        <v>-41</v>
      </c>
      <c r="F22" s="17">
        <f t="shared" si="1"/>
        <v>-100</v>
      </c>
    </row>
    <row r="23" ht="17.1" customHeight="1" spans="1:6">
      <c r="A23" s="165">
        <v>2010205</v>
      </c>
      <c r="B23" s="165" t="s">
        <v>394</v>
      </c>
      <c r="C23" s="184">
        <v>31</v>
      </c>
      <c r="D23" s="184">
        <v>12</v>
      </c>
      <c r="E23" s="184">
        <f t="shared" si="0"/>
        <v>-19</v>
      </c>
      <c r="F23" s="17">
        <f t="shared" si="1"/>
        <v>-61.3</v>
      </c>
    </row>
    <row r="24" ht="17.1" customHeight="1" spans="1:6">
      <c r="A24" s="165">
        <v>2010206</v>
      </c>
      <c r="B24" s="165" t="s">
        <v>395</v>
      </c>
      <c r="C24" s="184">
        <v>27</v>
      </c>
      <c r="D24" s="184">
        <v>0</v>
      </c>
      <c r="E24" s="184">
        <f t="shared" si="0"/>
        <v>-27</v>
      </c>
      <c r="F24" s="17">
        <f t="shared" si="1"/>
        <v>-100</v>
      </c>
    </row>
    <row r="25" ht="17.1" customHeight="1" spans="1:6">
      <c r="A25" s="165">
        <v>2010250</v>
      </c>
      <c r="B25" s="165" t="s">
        <v>390</v>
      </c>
      <c r="C25" s="184">
        <v>1</v>
      </c>
      <c r="D25" s="184">
        <v>7</v>
      </c>
      <c r="E25" s="184">
        <f t="shared" si="0"/>
        <v>6</v>
      </c>
      <c r="F25" s="17">
        <f t="shared" si="1"/>
        <v>600</v>
      </c>
    </row>
    <row r="26" ht="17.1" customHeight="1" spans="1:6">
      <c r="A26" s="165">
        <v>2010299</v>
      </c>
      <c r="B26" s="165" t="s">
        <v>396</v>
      </c>
      <c r="C26" s="37"/>
      <c r="D26" s="184">
        <v>0</v>
      </c>
      <c r="E26" s="184">
        <f t="shared" si="0"/>
        <v>0</v>
      </c>
      <c r="F26" s="17" t="str">
        <f t="shared" si="1"/>
        <v/>
      </c>
    </row>
    <row r="27" ht="17.1" customHeight="1" spans="1:6">
      <c r="A27" s="165">
        <v>20103</v>
      </c>
      <c r="B27" s="164" t="s">
        <v>397</v>
      </c>
      <c r="C27" s="183">
        <f>SUM(C28:C37)</f>
        <v>14609</v>
      </c>
      <c r="D27" s="183">
        <f>SUM(D28:D37)</f>
        <v>14149</v>
      </c>
      <c r="E27" s="183">
        <f t="shared" si="0"/>
        <v>-460</v>
      </c>
      <c r="F27" s="14">
        <f t="shared" si="1"/>
        <v>-3.1</v>
      </c>
    </row>
    <row r="28" ht="17.1" customHeight="1" spans="1:6">
      <c r="A28" s="165">
        <v>2010301</v>
      </c>
      <c r="B28" s="165" t="s">
        <v>381</v>
      </c>
      <c r="C28" s="184">
        <v>9786</v>
      </c>
      <c r="D28" s="184">
        <v>9328</v>
      </c>
      <c r="E28" s="184">
        <f t="shared" si="0"/>
        <v>-458</v>
      </c>
      <c r="F28" s="17">
        <f t="shared" si="1"/>
        <v>-4.7</v>
      </c>
    </row>
    <row r="29" ht="17.1" customHeight="1" spans="1:6">
      <c r="A29" s="165">
        <v>2010302</v>
      </c>
      <c r="B29" s="165" t="s">
        <v>382</v>
      </c>
      <c r="C29" s="184">
        <v>2400</v>
      </c>
      <c r="D29" s="184">
        <v>2240</v>
      </c>
      <c r="E29" s="184">
        <f t="shared" si="0"/>
        <v>-160</v>
      </c>
      <c r="F29" s="17">
        <f t="shared" si="1"/>
        <v>-6.7</v>
      </c>
    </row>
    <row r="30" ht="17.1" customHeight="1" spans="1:6">
      <c r="A30" s="165">
        <v>2010303</v>
      </c>
      <c r="B30" s="165" t="s">
        <v>383</v>
      </c>
      <c r="C30" s="184">
        <v>718</v>
      </c>
      <c r="D30" s="184">
        <v>758</v>
      </c>
      <c r="E30" s="184">
        <f t="shared" si="0"/>
        <v>40</v>
      </c>
      <c r="F30" s="17">
        <f t="shared" si="1"/>
        <v>5.6</v>
      </c>
    </row>
    <row r="31" ht="17.1" customHeight="1" spans="1:6">
      <c r="A31" s="165">
        <v>2010304</v>
      </c>
      <c r="B31" s="165" t="s">
        <v>398</v>
      </c>
      <c r="C31" s="37"/>
      <c r="D31" s="184">
        <v>0</v>
      </c>
      <c r="E31" s="184">
        <f t="shared" si="0"/>
        <v>0</v>
      </c>
      <c r="F31" s="17" t="str">
        <f t="shared" si="1"/>
        <v/>
      </c>
    </row>
    <row r="32" ht="17.1" customHeight="1" spans="1:6">
      <c r="A32" s="165">
        <v>2010305</v>
      </c>
      <c r="B32" s="165" t="s">
        <v>399</v>
      </c>
      <c r="C32" s="37"/>
      <c r="D32" s="184">
        <v>0</v>
      </c>
      <c r="E32" s="184">
        <f t="shared" si="0"/>
        <v>0</v>
      </c>
      <c r="F32" s="17" t="str">
        <f t="shared" si="1"/>
        <v/>
      </c>
    </row>
    <row r="33" ht="17.1" customHeight="1" spans="1:6">
      <c r="A33" s="165">
        <v>2010306</v>
      </c>
      <c r="B33" s="165" t="s">
        <v>400</v>
      </c>
      <c r="C33" s="37"/>
      <c r="D33" s="184">
        <v>0</v>
      </c>
      <c r="E33" s="184">
        <f t="shared" si="0"/>
        <v>0</v>
      </c>
      <c r="F33" s="17" t="str">
        <f t="shared" si="1"/>
        <v/>
      </c>
    </row>
    <row r="34" ht="17.1" customHeight="1" spans="1:6">
      <c r="A34" s="165">
        <v>2010308</v>
      </c>
      <c r="B34" s="165" t="s">
        <v>401</v>
      </c>
      <c r="C34" s="184">
        <v>20</v>
      </c>
      <c r="D34" s="184">
        <v>11</v>
      </c>
      <c r="E34" s="184">
        <f t="shared" si="0"/>
        <v>-9</v>
      </c>
      <c r="F34" s="17">
        <f t="shared" si="1"/>
        <v>-45</v>
      </c>
    </row>
    <row r="35" ht="17.1" customHeight="1" spans="1:6">
      <c r="A35" s="165">
        <v>2010309</v>
      </c>
      <c r="B35" s="165" t="s">
        <v>402</v>
      </c>
      <c r="C35" s="37"/>
      <c r="D35" s="184">
        <v>0</v>
      </c>
      <c r="E35" s="184">
        <f t="shared" si="0"/>
        <v>0</v>
      </c>
      <c r="F35" s="17" t="str">
        <f t="shared" si="1"/>
        <v/>
      </c>
    </row>
    <row r="36" ht="17.1" customHeight="1" spans="1:6">
      <c r="A36" s="165">
        <v>2010350</v>
      </c>
      <c r="B36" s="165" t="s">
        <v>390</v>
      </c>
      <c r="C36" s="184">
        <v>744</v>
      </c>
      <c r="D36" s="184">
        <v>862</v>
      </c>
      <c r="E36" s="184">
        <f t="shared" si="0"/>
        <v>118</v>
      </c>
      <c r="F36" s="17">
        <f t="shared" si="1"/>
        <v>15.9</v>
      </c>
    </row>
    <row r="37" ht="17.1" customHeight="1" spans="1:6">
      <c r="A37" s="165">
        <v>2010399</v>
      </c>
      <c r="B37" s="165" t="s">
        <v>403</v>
      </c>
      <c r="C37" s="184">
        <v>941</v>
      </c>
      <c r="D37" s="184">
        <v>950</v>
      </c>
      <c r="E37" s="184">
        <f t="shared" si="0"/>
        <v>9</v>
      </c>
      <c r="F37" s="17">
        <f t="shared" si="1"/>
        <v>1</v>
      </c>
    </row>
    <row r="38" ht="17.1" customHeight="1" spans="1:6">
      <c r="A38" s="165">
        <v>20104</v>
      </c>
      <c r="B38" s="164" t="s">
        <v>404</v>
      </c>
      <c r="C38" s="183">
        <f>SUM(C39:C48)</f>
        <v>484</v>
      </c>
      <c r="D38" s="183">
        <f>SUM(D39:D48)</f>
        <v>379</v>
      </c>
      <c r="E38" s="183">
        <f t="shared" si="0"/>
        <v>-105</v>
      </c>
      <c r="F38" s="14">
        <f t="shared" si="1"/>
        <v>-21.7</v>
      </c>
    </row>
    <row r="39" ht="17.1" customHeight="1" spans="1:6">
      <c r="A39" s="165">
        <v>2010401</v>
      </c>
      <c r="B39" s="165" t="s">
        <v>381</v>
      </c>
      <c r="C39" s="184">
        <v>291</v>
      </c>
      <c r="D39" s="184">
        <v>219</v>
      </c>
      <c r="E39" s="184">
        <f t="shared" si="0"/>
        <v>-72</v>
      </c>
      <c r="F39" s="17">
        <f t="shared" si="1"/>
        <v>-24.7</v>
      </c>
    </row>
    <row r="40" ht="17.1" customHeight="1" spans="1:6">
      <c r="A40" s="165">
        <v>2010402</v>
      </c>
      <c r="B40" s="165" t="s">
        <v>382</v>
      </c>
      <c r="C40" s="37"/>
      <c r="D40" s="184">
        <v>0</v>
      </c>
      <c r="E40" s="184">
        <f t="shared" si="0"/>
        <v>0</v>
      </c>
      <c r="F40" s="17" t="str">
        <f t="shared" si="1"/>
        <v/>
      </c>
    </row>
    <row r="41" ht="17.1" customHeight="1" spans="1:6">
      <c r="A41" s="165">
        <v>2010403</v>
      </c>
      <c r="B41" s="165" t="s">
        <v>383</v>
      </c>
      <c r="C41" s="37"/>
      <c r="D41" s="184">
        <v>0</v>
      </c>
      <c r="E41" s="184">
        <f t="shared" si="0"/>
        <v>0</v>
      </c>
      <c r="F41" s="17" t="str">
        <f t="shared" si="1"/>
        <v/>
      </c>
    </row>
    <row r="42" ht="17.1" customHeight="1" spans="1:6">
      <c r="A42" s="165">
        <v>2010404</v>
      </c>
      <c r="B42" s="165" t="s">
        <v>405</v>
      </c>
      <c r="C42" s="184">
        <v>22</v>
      </c>
      <c r="D42" s="184">
        <v>0</v>
      </c>
      <c r="E42" s="184">
        <f t="shared" si="0"/>
        <v>-22</v>
      </c>
      <c r="F42" s="17">
        <f t="shared" si="1"/>
        <v>-100</v>
      </c>
    </row>
    <row r="43" ht="17.1" customHeight="1" spans="1:6">
      <c r="A43" s="165">
        <v>2010405</v>
      </c>
      <c r="B43" s="165" t="s">
        <v>406</v>
      </c>
      <c r="C43" s="37"/>
      <c r="D43" s="184">
        <v>0</v>
      </c>
      <c r="E43" s="184">
        <f t="shared" si="0"/>
        <v>0</v>
      </c>
      <c r="F43" s="17" t="str">
        <f t="shared" si="1"/>
        <v/>
      </c>
    </row>
    <row r="44" ht="17.1" customHeight="1" spans="1:6">
      <c r="A44" s="165">
        <v>2010406</v>
      </c>
      <c r="B44" s="165" t="s">
        <v>407</v>
      </c>
      <c r="C44" s="37"/>
      <c r="D44" s="184">
        <v>0</v>
      </c>
      <c r="E44" s="184">
        <f t="shared" si="0"/>
        <v>0</v>
      </c>
      <c r="F44" s="17" t="str">
        <f t="shared" si="1"/>
        <v/>
      </c>
    </row>
    <row r="45" ht="17.1" customHeight="1" spans="1:6">
      <c r="A45" s="165">
        <v>2010407</v>
      </c>
      <c r="B45" s="165" t="s">
        <v>408</v>
      </c>
      <c r="C45" s="37"/>
      <c r="D45" s="184">
        <v>0</v>
      </c>
      <c r="E45" s="184">
        <f t="shared" si="0"/>
        <v>0</v>
      </c>
      <c r="F45" s="17" t="str">
        <f t="shared" si="1"/>
        <v/>
      </c>
    </row>
    <row r="46" ht="17.1" customHeight="1" spans="1:6">
      <c r="A46" s="165">
        <v>2010408</v>
      </c>
      <c r="B46" s="165" t="s">
        <v>409</v>
      </c>
      <c r="C46" s="184">
        <v>1</v>
      </c>
      <c r="D46" s="184">
        <v>2</v>
      </c>
      <c r="E46" s="184">
        <f t="shared" si="0"/>
        <v>1</v>
      </c>
      <c r="F46" s="17">
        <f t="shared" si="1"/>
        <v>100</v>
      </c>
    </row>
    <row r="47" ht="17.1" customHeight="1" spans="1:6">
      <c r="A47" s="165">
        <v>2010450</v>
      </c>
      <c r="B47" s="165" t="s">
        <v>390</v>
      </c>
      <c r="C47" s="184">
        <v>123</v>
      </c>
      <c r="D47" s="184">
        <v>123</v>
      </c>
      <c r="E47" s="184">
        <f t="shared" si="0"/>
        <v>0</v>
      </c>
      <c r="F47" s="17">
        <f t="shared" si="1"/>
        <v>0</v>
      </c>
    </row>
    <row r="48" ht="17.1" customHeight="1" spans="1:6">
      <c r="A48" s="165">
        <v>2010499</v>
      </c>
      <c r="B48" s="165" t="s">
        <v>410</v>
      </c>
      <c r="C48" s="184">
        <v>47</v>
      </c>
      <c r="D48" s="184">
        <v>35</v>
      </c>
      <c r="E48" s="184">
        <f t="shared" si="0"/>
        <v>-12</v>
      </c>
      <c r="F48" s="17">
        <f t="shared" si="1"/>
        <v>-25.5</v>
      </c>
    </row>
    <row r="49" ht="17.1" customHeight="1" spans="1:6">
      <c r="A49" s="165">
        <v>20105</v>
      </c>
      <c r="B49" s="164" t="s">
        <v>411</v>
      </c>
      <c r="C49" s="183">
        <f>SUM(C50:C59)</f>
        <v>735</v>
      </c>
      <c r="D49" s="183">
        <f>SUM(D50:D59)</f>
        <v>311</v>
      </c>
      <c r="E49" s="183">
        <f t="shared" si="0"/>
        <v>-424</v>
      </c>
      <c r="F49" s="14">
        <f t="shared" si="1"/>
        <v>-57.7</v>
      </c>
    </row>
    <row r="50" ht="17.1" customHeight="1" spans="1:6">
      <c r="A50" s="165">
        <v>2010501</v>
      </c>
      <c r="B50" s="165" t="s">
        <v>381</v>
      </c>
      <c r="C50" s="184">
        <v>186</v>
      </c>
      <c r="D50" s="184">
        <v>178</v>
      </c>
      <c r="E50" s="184">
        <f t="shared" si="0"/>
        <v>-8</v>
      </c>
      <c r="F50" s="17">
        <f t="shared" si="1"/>
        <v>-4.3</v>
      </c>
    </row>
    <row r="51" ht="17.1" customHeight="1" spans="1:6">
      <c r="A51" s="165">
        <v>2010502</v>
      </c>
      <c r="B51" s="165" t="s">
        <v>382</v>
      </c>
      <c r="C51" s="37"/>
      <c r="D51" s="184">
        <v>0</v>
      </c>
      <c r="E51" s="184">
        <f t="shared" si="0"/>
        <v>0</v>
      </c>
      <c r="F51" s="17" t="str">
        <f t="shared" si="1"/>
        <v/>
      </c>
    </row>
    <row r="52" ht="17.1" customHeight="1" spans="1:6">
      <c r="A52" s="165">
        <v>2010503</v>
      </c>
      <c r="B52" s="165" t="s">
        <v>383</v>
      </c>
      <c r="C52" s="37"/>
      <c r="D52" s="184">
        <v>0</v>
      </c>
      <c r="E52" s="184">
        <f t="shared" si="0"/>
        <v>0</v>
      </c>
      <c r="F52" s="17" t="str">
        <f t="shared" si="1"/>
        <v/>
      </c>
    </row>
    <row r="53" ht="17.1" customHeight="1" spans="1:6">
      <c r="A53" s="165">
        <v>2010504</v>
      </c>
      <c r="B53" s="165" t="s">
        <v>412</v>
      </c>
      <c r="C53" s="37"/>
      <c r="D53" s="184">
        <v>0</v>
      </c>
      <c r="E53" s="184">
        <f t="shared" si="0"/>
        <v>0</v>
      </c>
      <c r="F53" s="17" t="str">
        <f t="shared" si="1"/>
        <v/>
      </c>
    </row>
    <row r="54" ht="17.1" customHeight="1" spans="1:6">
      <c r="A54" s="165">
        <v>2010505</v>
      </c>
      <c r="B54" s="165" t="s">
        <v>413</v>
      </c>
      <c r="C54" s="184">
        <v>2</v>
      </c>
      <c r="D54" s="184">
        <v>0</v>
      </c>
      <c r="E54" s="184">
        <f t="shared" si="0"/>
        <v>-2</v>
      </c>
      <c r="F54" s="17">
        <f t="shared" si="1"/>
        <v>-100</v>
      </c>
    </row>
    <row r="55" ht="17.1" customHeight="1" spans="1:6">
      <c r="A55" s="165">
        <v>2010506</v>
      </c>
      <c r="B55" s="165" t="s">
        <v>414</v>
      </c>
      <c r="C55" s="184">
        <v>38</v>
      </c>
      <c r="D55" s="184">
        <v>44</v>
      </c>
      <c r="E55" s="184">
        <f t="shared" si="0"/>
        <v>6</v>
      </c>
      <c r="F55" s="17">
        <f t="shared" si="1"/>
        <v>15.8</v>
      </c>
    </row>
    <row r="56" ht="17.1" customHeight="1" spans="1:6">
      <c r="A56" s="165">
        <v>2010507</v>
      </c>
      <c r="B56" s="165" t="s">
        <v>415</v>
      </c>
      <c r="C56" s="184">
        <v>418</v>
      </c>
      <c r="D56" s="184">
        <v>0</v>
      </c>
      <c r="E56" s="184">
        <f t="shared" si="0"/>
        <v>-418</v>
      </c>
      <c r="F56" s="17">
        <f t="shared" si="1"/>
        <v>-100</v>
      </c>
    </row>
    <row r="57" ht="17.1" customHeight="1" spans="1:6">
      <c r="A57" s="165">
        <v>2010508</v>
      </c>
      <c r="B57" s="165" t="s">
        <v>416</v>
      </c>
      <c r="C57" s="184">
        <v>49</v>
      </c>
      <c r="D57" s="184">
        <v>21</v>
      </c>
      <c r="E57" s="184">
        <f t="shared" si="0"/>
        <v>-28</v>
      </c>
      <c r="F57" s="17">
        <f t="shared" si="1"/>
        <v>-57.1</v>
      </c>
    </row>
    <row r="58" ht="17.1" customHeight="1" spans="1:6">
      <c r="A58" s="165">
        <v>2010550</v>
      </c>
      <c r="B58" s="165" t="s">
        <v>390</v>
      </c>
      <c r="C58" s="184">
        <v>11</v>
      </c>
      <c r="D58" s="184">
        <v>14</v>
      </c>
      <c r="E58" s="184">
        <f t="shared" si="0"/>
        <v>3</v>
      </c>
      <c r="F58" s="17">
        <f t="shared" si="1"/>
        <v>27.3</v>
      </c>
    </row>
    <row r="59" ht="17.1" customHeight="1" spans="1:6">
      <c r="A59" s="165">
        <v>2010599</v>
      </c>
      <c r="B59" s="165" t="s">
        <v>417</v>
      </c>
      <c r="C59" s="184">
        <v>31</v>
      </c>
      <c r="D59" s="184">
        <v>54</v>
      </c>
      <c r="E59" s="184">
        <f t="shared" si="0"/>
        <v>23</v>
      </c>
      <c r="F59" s="17">
        <f t="shared" si="1"/>
        <v>74.2</v>
      </c>
    </row>
    <row r="60" ht="17.1" customHeight="1" spans="1:6">
      <c r="A60" s="165">
        <v>20106</v>
      </c>
      <c r="B60" s="164" t="s">
        <v>418</v>
      </c>
      <c r="C60" s="183">
        <f>SUM(C61:C70)</f>
        <v>1743</v>
      </c>
      <c r="D60" s="183">
        <f>SUM(D61:D70)</f>
        <v>1373</v>
      </c>
      <c r="E60" s="183">
        <f t="shared" si="0"/>
        <v>-370</v>
      </c>
      <c r="F60" s="14">
        <f t="shared" si="1"/>
        <v>-21.2</v>
      </c>
    </row>
    <row r="61" ht="17.1" customHeight="1" spans="1:6">
      <c r="A61" s="165">
        <v>2010601</v>
      </c>
      <c r="B61" s="165" t="s">
        <v>381</v>
      </c>
      <c r="C61" s="184">
        <v>1124</v>
      </c>
      <c r="D61" s="184">
        <v>1037</v>
      </c>
      <c r="E61" s="184">
        <f t="shared" si="0"/>
        <v>-87</v>
      </c>
      <c r="F61" s="17">
        <f t="shared" si="1"/>
        <v>-7.7</v>
      </c>
    </row>
    <row r="62" ht="17.1" customHeight="1" spans="1:6">
      <c r="A62" s="165">
        <v>2010602</v>
      </c>
      <c r="B62" s="165" t="s">
        <v>382</v>
      </c>
      <c r="C62" s="184">
        <v>236</v>
      </c>
      <c r="D62" s="184">
        <v>138</v>
      </c>
      <c r="E62" s="184">
        <f t="shared" si="0"/>
        <v>-98</v>
      </c>
      <c r="F62" s="17">
        <f t="shared" si="1"/>
        <v>-41.5</v>
      </c>
    </row>
    <row r="63" ht="17.1" customHeight="1" spans="1:6">
      <c r="A63" s="165">
        <v>2010603</v>
      </c>
      <c r="B63" s="165" t="s">
        <v>383</v>
      </c>
      <c r="C63" s="37"/>
      <c r="D63" s="184">
        <v>0</v>
      </c>
      <c r="E63" s="184">
        <f t="shared" si="0"/>
        <v>0</v>
      </c>
      <c r="F63" s="17" t="str">
        <f t="shared" si="1"/>
        <v/>
      </c>
    </row>
    <row r="64" ht="17.1" customHeight="1" spans="1:6">
      <c r="A64" s="165">
        <v>2010604</v>
      </c>
      <c r="B64" s="165" t="s">
        <v>419</v>
      </c>
      <c r="C64" s="184">
        <v>1</v>
      </c>
      <c r="D64" s="184">
        <v>0</v>
      </c>
      <c r="E64" s="184">
        <f t="shared" si="0"/>
        <v>-1</v>
      </c>
      <c r="F64" s="17">
        <f t="shared" si="1"/>
        <v>-100</v>
      </c>
    </row>
    <row r="65" ht="17.1" customHeight="1" spans="1:6">
      <c r="A65" s="165">
        <v>2010605</v>
      </c>
      <c r="B65" s="165" t="s">
        <v>420</v>
      </c>
      <c r="C65" s="37"/>
      <c r="D65" s="184">
        <v>0</v>
      </c>
      <c r="E65" s="184">
        <f t="shared" si="0"/>
        <v>0</v>
      </c>
      <c r="F65" s="17" t="str">
        <f t="shared" si="1"/>
        <v/>
      </c>
    </row>
    <row r="66" ht="17.1" customHeight="1" spans="1:6">
      <c r="A66" s="165">
        <v>2010606</v>
      </c>
      <c r="B66" s="165" t="s">
        <v>421</v>
      </c>
      <c r="C66" s="37"/>
      <c r="D66" s="184">
        <v>0</v>
      </c>
      <c r="E66" s="184">
        <f t="shared" si="0"/>
        <v>0</v>
      </c>
      <c r="F66" s="17" t="str">
        <f t="shared" si="1"/>
        <v/>
      </c>
    </row>
    <row r="67" ht="17.1" customHeight="1" spans="1:6">
      <c r="A67" s="165">
        <v>2010607</v>
      </c>
      <c r="B67" s="165" t="s">
        <v>422</v>
      </c>
      <c r="C67" s="184">
        <v>121</v>
      </c>
      <c r="D67" s="184">
        <v>0</v>
      </c>
      <c r="E67" s="184">
        <f t="shared" si="0"/>
        <v>-121</v>
      </c>
      <c r="F67" s="17">
        <f t="shared" si="1"/>
        <v>-100</v>
      </c>
    </row>
    <row r="68" ht="17.1" customHeight="1" spans="1:6">
      <c r="A68" s="165">
        <v>2010608</v>
      </c>
      <c r="B68" s="165" t="s">
        <v>423</v>
      </c>
      <c r="C68" s="184">
        <v>105</v>
      </c>
      <c r="D68" s="184">
        <v>64</v>
      </c>
      <c r="E68" s="184">
        <f t="shared" ref="E68:E131" si="2">D68-C68</f>
        <v>-41</v>
      </c>
      <c r="F68" s="17">
        <f t="shared" ref="F68:F131" si="3">IF(C68&lt;&gt;0,ROUND(100*(D68/C68-1),1),"")</f>
        <v>-39</v>
      </c>
    </row>
    <row r="69" ht="17.1" customHeight="1" spans="1:6">
      <c r="A69" s="165">
        <v>2010650</v>
      </c>
      <c r="B69" s="165" t="s">
        <v>390</v>
      </c>
      <c r="C69" s="184">
        <v>118</v>
      </c>
      <c r="D69" s="184">
        <v>134</v>
      </c>
      <c r="E69" s="184">
        <f t="shared" si="2"/>
        <v>16</v>
      </c>
      <c r="F69" s="17">
        <f t="shared" si="3"/>
        <v>13.6</v>
      </c>
    </row>
    <row r="70" ht="17.1" customHeight="1" spans="1:6">
      <c r="A70" s="165">
        <v>2010699</v>
      </c>
      <c r="B70" s="165" t="s">
        <v>424</v>
      </c>
      <c r="C70" s="184">
        <v>38</v>
      </c>
      <c r="D70" s="184">
        <v>0</v>
      </c>
      <c r="E70" s="184">
        <f t="shared" si="2"/>
        <v>-38</v>
      </c>
      <c r="F70" s="17">
        <f t="shared" si="3"/>
        <v>-100</v>
      </c>
    </row>
    <row r="71" ht="17.1" customHeight="1" spans="1:6">
      <c r="A71" s="165">
        <v>20107</v>
      </c>
      <c r="B71" s="164" t="s">
        <v>425</v>
      </c>
      <c r="C71" s="183">
        <f>SUM(C72:C78)</f>
        <v>687</v>
      </c>
      <c r="D71" s="183">
        <f>SUM(D72:D78)</f>
        <v>821</v>
      </c>
      <c r="E71" s="183">
        <f t="shared" si="2"/>
        <v>134</v>
      </c>
      <c r="F71" s="14">
        <f t="shared" si="3"/>
        <v>19.5</v>
      </c>
    </row>
    <row r="72" ht="17.1" customHeight="1" spans="1:6">
      <c r="A72" s="165">
        <v>2010701</v>
      </c>
      <c r="B72" s="165" t="s">
        <v>381</v>
      </c>
      <c r="C72" s="37"/>
      <c r="D72" s="184">
        <v>0</v>
      </c>
      <c r="E72" s="184">
        <f t="shared" si="2"/>
        <v>0</v>
      </c>
      <c r="F72" s="17" t="str">
        <f t="shared" si="3"/>
        <v/>
      </c>
    </row>
    <row r="73" ht="17.1" customHeight="1" spans="1:6">
      <c r="A73" s="165">
        <v>2010702</v>
      </c>
      <c r="B73" s="165" t="s">
        <v>382</v>
      </c>
      <c r="C73" s="37"/>
      <c r="D73" s="184">
        <v>0</v>
      </c>
      <c r="E73" s="184">
        <f t="shared" si="2"/>
        <v>0</v>
      </c>
      <c r="F73" s="17" t="str">
        <f t="shared" si="3"/>
        <v/>
      </c>
    </row>
    <row r="74" ht="17.1" customHeight="1" spans="1:6">
      <c r="A74" s="165">
        <v>2010703</v>
      </c>
      <c r="B74" s="165" t="s">
        <v>383</v>
      </c>
      <c r="C74" s="37"/>
      <c r="D74" s="184">
        <v>0</v>
      </c>
      <c r="E74" s="184">
        <f t="shared" si="2"/>
        <v>0</v>
      </c>
      <c r="F74" s="17" t="str">
        <f t="shared" si="3"/>
        <v/>
      </c>
    </row>
    <row r="75" ht="17.1" customHeight="1" spans="1:6">
      <c r="A75" s="165">
        <v>2010709</v>
      </c>
      <c r="B75" s="165" t="s">
        <v>422</v>
      </c>
      <c r="C75" s="37"/>
      <c r="D75" s="184">
        <v>0</v>
      </c>
      <c r="E75" s="184">
        <f t="shared" si="2"/>
        <v>0</v>
      </c>
      <c r="F75" s="17" t="str">
        <f t="shared" si="3"/>
        <v/>
      </c>
    </row>
    <row r="76" ht="17.1" customHeight="1" spans="1:6">
      <c r="A76" s="165">
        <v>2010710</v>
      </c>
      <c r="B76" s="165" t="s">
        <v>426</v>
      </c>
      <c r="C76" s="37"/>
      <c r="D76" s="184">
        <v>0</v>
      </c>
      <c r="E76" s="184">
        <f t="shared" si="2"/>
        <v>0</v>
      </c>
      <c r="F76" s="17" t="str">
        <f t="shared" si="3"/>
        <v/>
      </c>
    </row>
    <row r="77" ht="17.1" customHeight="1" spans="1:6">
      <c r="A77" s="165">
        <v>2010750</v>
      </c>
      <c r="B77" s="165" t="s">
        <v>390</v>
      </c>
      <c r="C77" s="37"/>
      <c r="D77" s="184">
        <v>0</v>
      </c>
      <c r="E77" s="184">
        <f t="shared" si="2"/>
        <v>0</v>
      </c>
      <c r="F77" s="17" t="str">
        <f t="shared" si="3"/>
        <v/>
      </c>
    </row>
    <row r="78" ht="17.1" customHeight="1" spans="1:6">
      <c r="A78" s="165">
        <v>2010799</v>
      </c>
      <c r="B78" s="165" t="s">
        <v>427</v>
      </c>
      <c r="C78" s="184">
        <v>687</v>
      </c>
      <c r="D78" s="184">
        <v>821</v>
      </c>
      <c r="E78" s="184">
        <f t="shared" si="2"/>
        <v>134</v>
      </c>
      <c r="F78" s="17">
        <f t="shared" si="3"/>
        <v>19.5</v>
      </c>
    </row>
    <row r="79" ht="17.1" customHeight="1" spans="1:6">
      <c r="A79" s="165">
        <v>20108</v>
      </c>
      <c r="B79" s="164" t="s">
        <v>428</v>
      </c>
      <c r="C79" s="183">
        <f>SUM(C80:C87)</f>
        <v>587</v>
      </c>
      <c r="D79" s="183">
        <f>SUM(D80:D87)</f>
        <v>523</v>
      </c>
      <c r="E79" s="183">
        <f t="shared" si="2"/>
        <v>-64</v>
      </c>
      <c r="F79" s="14">
        <f t="shared" si="3"/>
        <v>-10.9</v>
      </c>
    </row>
    <row r="80" ht="17.1" customHeight="1" spans="1:6">
      <c r="A80" s="165">
        <v>2010801</v>
      </c>
      <c r="B80" s="165" t="s">
        <v>381</v>
      </c>
      <c r="C80" s="184">
        <v>276</v>
      </c>
      <c r="D80" s="184">
        <v>310</v>
      </c>
      <c r="E80" s="184">
        <f t="shared" si="2"/>
        <v>34</v>
      </c>
      <c r="F80" s="17">
        <f t="shared" si="3"/>
        <v>12.3</v>
      </c>
    </row>
    <row r="81" ht="17.1" customHeight="1" spans="1:6">
      <c r="A81" s="165">
        <v>2010802</v>
      </c>
      <c r="B81" s="165" t="s">
        <v>382</v>
      </c>
      <c r="C81" s="184">
        <v>48</v>
      </c>
      <c r="D81" s="184">
        <v>118</v>
      </c>
      <c r="E81" s="184">
        <f t="shared" si="2"/>
        <v>70</v>
      </c>
      <c r="F81" s="17">
        <f t="shared" si="3"/>
        <v>145.8</v>
      </c>
    </row>
    <row r="82" ht="17.1" customHeight="1" spans="1:6">
      <c r="A82" s="165">
        <v>2010803</v>
      </c>
      <c r="B82" s="165" t="s">
        <v>383</v>
      </c>
      <c r="C82" s="37"/>
      <c r="D82" s="184">
        <v>0</v>
      </c>
      <c r="E82" s="184">
        <f t="shared" si="2"/>
        <v>0</v>
      </c>
      <c r="F82" s="17" t="str">
        <f t="shared" si="3"/>
        <v/>
      </c>
    </row>
    <row r="83" ht="17.1" customHeight="1" spans="1:6">
      <c r="A83" s="165">
        <v>2010804</v>
      </c>
      <c r="B83" s="165" t="s">
        <v>429</v>
      </c>
      <c r="C83" s="184">
        <v>263</v>
      </c>
      <c r="D83" s="184">
        <v>91</v>
      </c>
      <c r="E83" s="184">
        <f t="shared" si="2"/>
        <v>-172</v>
      </c>
      <c r="F83" s="17">
        <f t="shared" si="3"/>
        <v>-65.4</v>
      </c>
    </row>
    <row r="84" ht="17.1" customHeight="1" spans="1:6">
      <c r="A84" s="165">
        <v>2010805</v>
      </c>
      <c r="B84" s="165" t="s">
        <v>430</v>
      </c>
      <c r="C84" s="37"/>
      <c r="D84" s="184">
        <v>0</v>
      </c>
      <c r="E84" s="184">
        <f t="shared" si="2"/>
        <v>0</v>
      </c>
      <c r="F84" s="17" t="str">
        <f t="shared" si="3"/>
        <v/>
      </c>
    </row>
    <row r="85" ht="17.1" customHeight="1" spans="1:6">
      <c r="A85" s="165">
        <v>2010806</v>
      </c>
      <c r="B85" s="165" t="s">
        <v>422</v>
      </c>
      <c r="C85" s="37"/>
      <c r="D85" s="184">
        <v>0</v>
      </c>
      <c r="E85" s="184">
        <f t="shared" si="2"/>
        <v>0</v>
      </c>
      <c r="F85" s="17" t="str">
        <f t="shared" si="3"/>
        <v/>
      </c>
    </row>
    <row r="86" ht="17.1" customHeight="1" spans="1:6">
      <c r="A86" s="165">
        <v>2010850</v>
      </c>
      <c r="B86" s="165" t="s">
        <v>390</v>
      </c>
      <c r="C86" s="37"/>
      <c r="D86" s="184">
        <v>0</v>
      </c>
      <c r="E86" s="184">
        <f t="shared" si="2"/>
        <v>0</v>
      </c>
      <c r="F86" s="17" t="str">
        <f t="shared" si="3"/>
        <v/>
      </c>
    </row>
    <row r="87" ht="17.1" customHeight="1" spans="1:6">
      <c r="A87" s="165">
        <v>2010899</v>
      </c>
      <c r="B87" s="165" t="s">
        <v>431</v>
      </c>
      <c r="C87" s="37"/>
      <c r="D87" s="184">
        <v>4</v>
      </c>
      <c r="E87" s="184">
        <f t="shared" si="2"/>
        <v>4</v>
      </c>
      <c r="F87" s="17" t="str">
        <f t="shared" si="3"/>
        <v/>
      </c>
    </row>
    <row r="88" ht="17.1" customHeight="1" spans="1:6">
      <c r="A88" s="165">
        <v>20109</v>
      </c>
      <c r="B88" s="164" t="s">
        <v>432</v>
      </c>
      <c r="C88" s="35"/>
      <c r="D88" s="183">
        <f>SUM(D89:D100)</f>
        <v>0</v>
      </c>
      <c r="E88" s="183">
        <f t="shared" si="2"/>
        <v>0</v>
      </c>
      <c r="F88" s="14" t="str">
        <f t="shared" si="3"/>
        <v/>
      </c>
    </row>
    <row r="89" ht="17.1" customHeight="1" spans="1:6">
      <c r="A89" s="165">
        <v>2010901</v>
      </c>
      <c r="B89" s="165" t="s">
        <v>381</v>
      </c>
      <c r="C89" s="37"/>
      <c r="D89" s="184">
        <v>0</v>
      </c>
      <c r="E89" s="184">
        <f t="shared" si="2"/>
        <v>0</v>
      </c>
      <c r="F89" s="17" t="str">
        <f t="shared" si="3"/>
        <v/>
      </c>
    </row>
    <row r="90" ht="17.1" customHeight="1" spans="1:6">
      <c r="A90" s="165">
        <v>2010902</v>
      </c>
      <c r="B90" s="165" t="s">
        <v>382</v>
      </c>
      <c r="C90" s="37"/>
      <c r="D90" s="184">
        <v>0</v>
      </c>
      <c r="E90" s="184">
        <f t="shared" si="2"/>
        <v>0</v>
      </c>
      <c r="F90" s="17" t="str">
        <f t="shared" si="3"/>
        <v/>
      </c>
    </row>
    <row r="91" ht="17.1" customHeight="1" spans="1:6">
      <c r="A91" s="165">
        <v>2010903</v>
      </c>
      <c r="B91" s="165" t="s">
        <v>383</v>
      </c>
      <c r="C91" s="37"/>
      <c r="D91" s="184">
        <v>0</v>
      </c>
      <c r="E91" s="184">
        <f t="shared" si="2"/>
        <v>0</v>
      </c>
      <c r="F91" s="17" t="str">
        <f t="shared" si="3"/>
        <v/>
      </c>
    </row>
    <row r="92" ht="17.1" customHeight="1" spans="1:6">
      <c r="A92" s="165">
        <v>2010905</v>
      </c>
      <c r="B92" s="165" t="s">
        <v>433</v>
      </c>
      <c r="C92" s="37"/>
      <c r="D92" s="184">
        <v>0</v>
      </c>
      <c r="E92" s="184">
        <f t="shared" si="2"/>
        <v>0</v>
      </c>
      <c r="F92" s="17" t="str">
        <f t="shared" si="3"/>
        <v/>
      </c>
    </row>
    <row r="93" ht="17.1" customHeight="1" spans="1:6">
      <c r="A93" s="165">
        <v>2010907</v>
      </c>
      <c r="B93" s="165" t="s">
        <v>434</v>
      </c>
      <c r="C93" s="37"/>
      <c r="D93" s="184">
        <v>0</v>
      </c>
      <c r="E93" s="184">
        <f t="shared" si="2"/>
        <v>0</v>
      </c>
      <c r="F93" s="17" t="str">
        <f t="shared" si="3"/>
        <v/>
      </c>
    </row>
    <row r="94" ht="17.1" customHeight="1" spans="1:6">
      <c r="A94" s="165">
        <v>2010908</v>
      </c>
      <c r="B94" s="165" t="s">
        <v>422</v>
      </c>
      <c r="C94" s="37"/>
      <c r="D94" s="184">
        <v>0</v>
      </c>
      <c r="E94" s="184">
        <f t="shared" si="2"/>
        <v>0</v>
      </c>
      <c r="F94" s="17" t="str">
        <f t="shared" si="3"/>
        <v/>
      </c>
    </row>
    <row r="95" ht="17.1" customHeight="1" spans="1:6">
      <c r="A95" s="165">
        <v>2010909</v>
      </c>
      <c r="B95" s="165" t="s">
        <v>435</v>
      </c>
      <c r="C95" s="37"/>
      <c r="D95" s="184">
        <v>0</v>
      </c>
      <c r="E95" s="184">
        <f t="shared" si="2"/>
        <v>0</v>
      </c>
      <c r="F95" s="17" t="str">
        <f t="shared" si="3"/>
        <v/>
      </c>
    </row>
    <row r="96" ht="17.1" customHeight="1" spans="1:6">
      <c r="A96" s="165">
        <v>2010910</v>
      </c>
      <c r="B96" s="165" t="s">
        <v>436</v>
      </c>
      <c r="C96" s="37"/>
      <c r="D96" s="184">
        <v>0</v>
      </c>
      <c r="E96" s="184">
        <f t="shared" si="2"/>
        <v>0</v>
      </c>
      <c r="F96" s="17" t="str">
        <f t="shared" si="3"/>
        <v/>
      </c>
    </row>
    <row r="97" ht="17.1" customHeight="1" spans="1:6">
      <c r="A97" s="165">
        <v>2010911</v>
      </c>
      <c r="B97" s="165" t="s">
        <v>437</v>
      </c>
      <c r="C97" s="37"/>
      <c r="D97" s="184">
        <v>0</v>
      </c>
      <c r="E97" s="184">
        <f t="shared" si="2"/>
        <v>0</v>
      </c>
      <c r="F97" s="17" t="str">
        <f t="shared" si="3"/>
        <v/>
      </c>
    </row>
    <row r="98" ht="17.1" customHeight="1" spans="1:6">
      <c r="A98" s="165">
        <v>2010912</v>
      </c>
      <c r="B98" s="165" t="s">
        <v>438</v>
      </c>
      <c r="C98" s="37"/>
      <c r="D98" s="184">
        <v>0</v>
      </c>
      <c r="E98" s="184">
        <f t="shared" si="2"/>
        <v>0</v>
      </c>
      <c r="F98" s="17" t="str">
        <f t="shared" si="3"/>
        <v/>
      </c>
    </row>
    <row r="99" ht="17.1" customHeight="1" spans="1:6">
      <c r="A99" s="165">
        <v>2010950</v>
      </c>
      <c r="B99" s="165" t="s">
        <v>390</v>
      </c>
      <c r="C99" s="37"/>
      <c r="D99" s="184">
        <v>0</v>
      </c>
      <c r="E99" s="184">
        <f t="shared" si="2"/>
        <v>0</v>
      </c>
      <c r="F99" s="17" t="str">
        <f t="shared" si="3"/>
        <v/>
      </c>
    </row>
    <row r="100" ht="17.1" customHeight="1" spans="1:6">
      <c r="A100" s="165">
        <v>2010999</v>
      </c>
      <c r="B100" s="165" t="s">
        <v>439</v>
      </c>
      <c r="C100" s="37"/>
      <c r="D100" s="184">
        <v>0</v>
      </c>
      <c r="E100" s="184">
        <f t="shared" si="2"/>
        <v>0</v>
      </c>
      <c r="F100" s="17" t="str">
        <f t="shared" si="3"/>
        <v/>
      </c>
    </row>
    <row r="101" ht="17.1" customHeight="1" spans="1:6">
      <c r="A101" s="165">
        <v>20111</v>
      </c>
      <c r="B101" s="164" t="s">
        <v>440</v>
      </c>
      <c r="C101" s="183">
        <f>SUM(C102:C109)</f>
        <v>1263</v>
      </c>
      <c r="D101" s="183">
        <f>SUM(D102:D109)</f>
        <v>1261</v>
      </c>
      <c r="E101" s="183">
        <f t="shared" si="2"/>
        <v>-2</v>
      </c>
      <c r="F101" s="14">
        <f t="shared" si="3"/>
        <v>-0.2</v>
      </c>
    </row>
    <row r="102" ht="17.1" customHeight="1" spans="1:6">
      <c r="A102" s="165">
        <v>2011101</v>
      </c>
      <c r="B102" s="165" t="s">
        <v>381</v>
      </c>
      <c r="C102" s="184">
        <v>1039</v>
      </c>
      <c r="D102" s="184">
        <v>1184</v>
      </c>
      <c r="E102" s="184">
        <f t="shared" si="2"/>
        <v>145</v>
      </c>
      <c r="F102" s="17">
        <f t="shared" si="3"/>
        <v>14</v>
      </c>
    </row>
    <row r="103" ht="17.1" customHeight="1" spans="1:6">
      <c r="A103" s="165">
        <v>2011102</v>
      </c>
      <c r="B103" s="165" t="s">
        <v>382</v>
      </c>
      <c r="C103" s="184">
        <v>197</v>
      </c>
      <c r="D103" s="184">
        <v>49</v>
      </c>
      <c r="E103" s="184">
        <f t="shared" si="2"/>
        <v>-148</v>
      </c>
      <c r="F103" s="17">
        <f t="shared" si="3"/>
        <v>-75.1</v>
      </c>
    </row>
    <row r="104" ht="17.1" customHeight="1" spans="1:6">
      <c r="A104" s="165">
        <v>2011103</v>
      </c>
      <c r="B104" s="165" t="s">
        <v>383</v>
      </c>
      <c r="C104" s="37"/>
      <c r="D104" s="184">
        <v>0</v>
      </c>
      <c r="E104" s="184">
        <f t="shared" si="2"/>
        <v>0</v>
      </c>
      <c r="F104" s="17" t="str">
        <f t="shared" si="3"/>
        <v/>
      </c>
    </row>
    <row r="105" ht="17.1" customHeight="1" spans="1:6">
      <c r="A105" s="165">
        <v>2011104</v>
      </c>
      <c r="B105" s="165" t="s">
        <v>441</v>
      </c>
      <c r="C105" s="37"/>
      <c r="D105" s="184">
        <v>0</v>
      </c>
      <c r="E105" s="184">
        <f t="shared" si="2"/>
        <v>0</v>
      </c>
      <c r="F105" s="17" t="str">
        <f t="shared" si="3"/>
        <v/>
      </c>
    </row>
    <row r="106" ht="17.1" customHeight="1" spans="1:6">
      <c r="A106" s="165">
        <v>2011105</v>
      </c>
      <c r="B106" s="165" t="s">
        <v>442</v>
      </c>
      <c r="C106" s="37"/>
      <c r="D106" s="184">
        <v>0</v>
      </c>
      <c r="E106" s="184">
        <f t="shared" si="2"/>
        <v>0</v>
      </c>
      <c r="F106" s="17" t="str">
        <f t="shared" si="3"/>
        <v/>
      </c>
    </row>
    <row r="107" ht="17.1" customHeight="1" spans="1:6">
      <c r="A107" s="165">
        <v>2011106</v>
      </c>
      <c r="B107" s="165" t="s">
        <v>443</v>
      </c>
      <c r="C107" s="37"/>
      <c r="D107" s="184">
        <v>0</v>
      </c>
      <c r="E107" s="184">
        <f t="shared" si="2"/>
        <v>0</v>
      </c>
      <c r="F107" s="17" t="str">
        <f t="shared" si="3"/>
        <v/>
      </c>
    </row>
    <row r="108" ht="17.1" customHeight="1" spans="1:6">
      <c r="A108" s="165">
        <v>2011150</v>
      </c>
      <c r="B108" s="165" t="s">
        <v>390</v>
      </c>
      <c r="C108" s="37"/>
      <c r="D108" s="184">
        <v>9</v>
      </c>
      <c r="E108" s="184">
        <f t="shared" si="2"/>
        <v>9</v>
      </c>
      <c r="F108" s="17" t="str">
        <f t="shared" si="3"/>
        <v/>
      </c>
    </row>
    <row r="109" ht="17.1" customHeight="1" spans="1:6">
      <c r="A109" s="165">
        <v>2011199</v>
      </c>
      <c r="B109" s="165" t="s">
        <v>444</v>
      </c>
      <c r="C109" s="184">
        <v>27</v>
      </c>
      <c r="D109" s="184">
        <v>19</v>
      </c>
      <c r="E109" s="184">
        <f t="shared" si="2"/>
        <v>-8</v>
      </c>
      <c r="F109" s="17">
        <f t="shared" si="3"/>
        <v>-29.6</v>
      </c>
    </row>
    <row r="110" ht="17.1" customHeight="1" spans="1:6">
      <c r="A110" s="165">
        <v>20113</v>
      </c>
      <c r="B110" s="164" t="s">
        <v>445</v>
      </c>
      <c r="C110" s="183">
        <f>SUM(C111:C120)</f>
        <v>129</v>
      </c>
      <c r="D110" s="183">
        <f>SUM(D111:D120)</f>
        <v>132</v>
      </c>
      <c r="E110" s="183">
        <f t="shared" si="2"/>
        <v>3</v>
      </c>
      <c r="F110" s="14">
        <f t="shared" si="3"/>
        <v>2.3</v>
      </c>
    </row>
    <row r="111" ht="17.1" customHeight="1" spans="1:6">
      <c r="A111" s="165">
        <v>2011301</v>
      </c>
      <c r="B111" s="165" t="s">
        <v>381</v>
      </c>
      <c r="C111" s="184">
        <v>106</v>
      </c>
      <c r="D111" s="184">
        <v>110</v>
      </c>
      <c r="E111" s="184">
        <f t="shared" si="2"/>
        <v>4</v>
      </c>
      <c r="F111" s="17">
        <f t="shared" si="3"/>
        <v>3.8</v>
      </c>
    </row>
    <row r="112" ht="17.1" customHeight="1" spans="1:6">
      <c r="A112" s="165">
        <v>2011302</v>
      </c>
      <c r="B112" s="165" t="s">
        <v>382</v>
      </c>
      <c r="C112" s="37"/>
      <c r="D112" s="184">
        <v>0</v>
      </c>
      <c r="E112" s="184">
        <f t="shared" si="2"/>
        <v>0</v>
      </c>
      <c r="F112" s="17" t="str">
        <f t="shared" si="3"/>
        <v/>
      </c>
    </row>
    <row r="113" ht="17.1" customHeight="1" spans="1:6">
      <c r="A113" s="165">
        <v>2011303</v>
      </c>
      <c r="B113" s="165" t="s">
        <v>383</v>
      </c>
      <c r="C113" s="37"/>
      <c r="D113" s="184">
        <v>0</v>
      </c>
      <c r="E113" s="184">
        <f t="shared" si="2"/>
        <v>0</v>
      </c>
      <c r="F113" s="17" t="str">
        <f t="shared" si="3"/>
        <v/>
      </c>
    </row>
    <row r="114" ht="17.1" customHeight="1" spans="1:6">
      <c r="A114" s="165">
        <v>2011304</v>
      </c>
      <c r="B114" s="165" t="s">
        <v>446</v>
      </c>
      <c r="C114" s="37"/>
      <c r="D114" s="184">
        <v>0</v>
      </c>
      <c r="E114" s="184">
        <f t="shared" si="2"/>
        <v>0</v>
      </c>
      <c r="F114" s="17" t="str">
        <f t="shared" si="3"/>
        <v/>
      </c>
    </row>
    <row r="115" ht="17.1" customHeight="1" spans="1:6">
      <c r="A115" s="165">
        <v>2011305</v>
      </c>
      <c r="B115" s="165" t="s">
        <v>447</v>
      </c>
      <c r="C115" s="37"/>
      <c r="D115" s="184">
        <v>0</v>
      </c>
      <c r="E115" s="184">
        <f t="shared" si="2"/>
        <v>0</v>
      </c>
      <c r="F115" s="17" t="str">
        <f t="shared" si="3"/>
        <v/>
      </c>
    </row>
    <row r="116" ht="17.1" customHeight="1" spans="1:6">
      <c r="A116" s="165">
        <v>2011306</v>
      </c>
      <c r="B116" s="165" t="s">
        <v>448</v>
      </c>
      <c r="C116" s="37"/>
      <c r="D116" s="184">
        <v>0</v>
      </c>
      <c r="E116" s="184">
        <f t="shared" si="2"/>
        <v>0</v>
      </c>
      <c r="F116" s="17" t="str">
        <f t="shared" si="3"/>
        <v/>
      </c>
    </row>
    <row r="117" ht="17.1" customHeight="1" spans="1:6">
      <c r="A117" s="165">
        <v>2011307</v>
      </c>
      <c r="B117" s="165" t="s">
        <v>449</v>
      </c>
      <c r="C117" s="37"/>
      <c r="D117" s="184">
        <v>0</v>
      </c>
      <c r="E117" s="184">
        <f t="shared" si="2"/>
        <v>0</v>
      </c>
      <c r="F117" s="17" t="str">
        <f t="shared" si="3"/>
        <v/>
      </c>
    </row>
    <row r="118" ht="17.1" customHeight="1" spans="1:6">
      <c r="A118" s="165">
        <v>2011308</v>
      </c>
      <c r="B118" s="165" t="s">
        <v>450</v>
      </c>
      <c r="C118" s="184">
        <v>20</v>
      </c>
      <c r="D118" s="184">
        <v>10</v>
      </c>
      <c r="E118" s="184">
        <f t="shared" si="2"/>
        <v>-10</v>
      </c>
      <c r="F118" s="17">
        <f t="shared" si="3"/>
        <v>-50</v>
      </c>
    </row>
    <row r="119" ht="17.1" customHeight="1" spans="1:6">
      <c r="A119" s="165">
        <v>2011350</v>
      </c>
      <c r="B119" s="165" t="s">
        <v>390</v>
      </c>
      <c r="C119" s="184">
        <v>3</v>
      </c>
      <c r="D119" s="184">
        <v>12</v>
      </c>
      <c r="E119" s="184">
        <f t="shared" si="2"/>
        <v>9</v>
      </c>
      <c r="F119" s="17">
        <f t="shared" si="3"/>
        <v>300</v>
      </c>
    </row>
    <row r="120" ht="17.1" customHeight="1" spans="1:6">
      <c r="A120" s="165">
        <v>2011399</v>
      </c>
      <c r="B120" s="165" t="s">
        <v>451</v>
      </c>
      <c r="C120" s="37"/>
      <c r="D120" s="184">
        <v>0</v>
      </c>
      <c r="E120" s="184">
        <f t="shared" si="2"/>
        <v>0</v>
      </c>
      <c r="F120" s="17" t="str">
        <f t="shared" si="3"/>
        <v/>
      </c>
    </row>
    <row r="121" ht="17.1" customHeight="1" spans="1:6">
      <c r="A121" s="165">
        <v>20114</v>
      </c>
      <c r="B121" s="164" t="s">
        <v>452</v>
      </c>
      <c r="C121" s="35"/>
      <c r="D121" s="183">
        <f>SUM(D122:D132)</f>
        <v>0</v>
      </c>
      <c r="E121" s="183">
        <f t="shared" si="2"/>
        <v>0</v>
      </c>
      <c r="F121" s="14" t="str">
        <f t="shared" si="3"/>
        <v/>
      </c>
    </row>
    <row r="122" ht="17.1" customHeight="1" spans="1:6">
      <c r="A122" s="165">
        <v>2011401</v>
      </c>
      <c r="B122" s="165" t="s">
        <v>381</v>
      </c>
      <c r="C122" s="37"/>
      <c r="D122" s="184">
        <v>0</v>
      </c>
      <c r="E122" s="184">
        <f t="shared" si="2"/>
        <v>0</v>
      </c>
      <c r="F122" s="17" t="str">
        <f t="shared" si="3"/>
        <v/>
      </c>
    </row>
    <row r="123" ht="17.1" customHeight="1" spans="1:6">
      <c r="A123" s="165">
        <v>2011402</v>
      </c>
      <c r="B123" s="165" t="s">
        <v>382</v>
      </c>
      <c r="C123" s="37"/>
      <c r="D123" s="184">
        <v>0</v>
      </c>
      <c r="E123" s="184">
        <f t="shared" si="2"/>
        <v>0</v>
      </c>
      <c r="F123" s="17" t="str">
        <f t="shared" si="3"/>
        <v/>
      </c>
    </row>
    <row r="124" ht="17.1" customHeight="1" spans="1:6">
      <c r="A124" s="165">
        <v>2011403</v>
      </c>
      <c r="B124" s="165" t="s">
        <v>383</v>
      </c>
      <c r="C124" s="37"/>
      <c r="D124" s="184">
        <v>0</v>
      </c>
      <c r="E124" s="184">
        <f t="shared" si="2"/>
        <v>0</v>
      </c>
      <c r="F124" s="17" t="str">
        <f t="shared" si="3"/>
        <v/>
      </c>
    </row>
    <row r="125" ht="17.1" customHeight="1" spans="1:6">
      <c r="A125" s="165">
        <v>2011404</v>
      </c>
      <c r="B125" s="165" t="s">
        <v>453</v>
      </c>
      <c r="C125" s="37"/>
      <c r="D125" s="184">
        <v>0</v>
      </c>
      <c r="E125" s="184">
        <f t="shared" si="2"/>
        <v>0</v>
      </c>
      <c r="F125" s="17" t="str">
        <f t="shared" si="3"/>
        <v/>
      </c>
    </row>
    <row r="126" ht="17.1" customHeight="1" spans="1:6">
      <c r="A126" s="165">
        <v>2011405</v>
      </c>
      <c r="B126" s="165" t="s">
        <v>454</v>
      </c>
      <c r="C126" s="37"/>
      <c r="D126" s="184">
        <v>0</v>
      </c>
      <c r="E126" s="184">
        <f t="shared" si="2"/>
        <v>0</v>
      </c>
      <c r="F126" s="17" t="str">
        <f t="shared" si="3"/>
        <v/>
      </c>
    </row>
    <row r="127" ht="17.1" customHeight="1" spans="1:6">
      <c r="A127" s="165">
        <v>2011408</v>
      </c>
      <c r="B127" s="165" t="s">
        <v>455</v>
      </c>
      <c r="C127" s="37"/>
      <c r="D127" s="184">
        <v>0</v>
      </c>
      <c r="E127" s="184">
        <f t="shared" si="2"/>
        <v>0</v>
      </c>
      <c r="F127" s="17" t="str">
        <f t="shared" si="3"/>
        <v/>
      </c>
    </row>
    <row r="128" ht="17.1" customHeight="1" spans="1:6">
      <c r="A128" s="165">
        <v>2011409</v>
      </c>
      <c r="B128" s="165" t="s">
        <v>456</v>
      </c>
      <c r="C128" s="37"/>
      <c r="D128" s="184">
        <v>0</v>
      </c>
      <c r="E128" s="184">
        <f t="shared" si="2"/>
        <v>0</v>
      </c>
      <c r="F128" s="17" t="str">
        <f t="shared" si="3"/>
        <v/>
      </c>
    </row>
    <row r="129" ht="17.1" customHeight="1" spans="1:6">
      <c r="A129" s="165">
        <v>2011410</v>
      </c>
      <c r="B129" s="165" t="s">
        <v>457</v>
      </c>
      <c r="C129" s="37"/>
      <c r="D129" s="184">
        <v>0</v>
      </c>
      <c r="E129" s="184">
        <f t="shared" si="2"/>
        <v>0</v>
      </c>
      <c r="F129" s="17" t="str">
        <f t="shared" si="3"/>
        <v/>
      </c>
    </row>
    <row r="130" ht="17.1" customHeight="1" spans="1:6">
      <c r="A130" s="165">
        <v>2011411</v>
      </c>
      <c r="B130" s="165" t="s">
        <v>458</v>
      </c>
      <c r="C130" s="37"/>
      <c r="D130" s="184">
        <v>0</v>
      </c>
      <c r="E130" s="184">
        <f t="shared" si="2"/>
        <v>0</v>
      </c>
      <c r="F130" s="17" t="str">
        <f t="shared" si="3"/>
        <v/>
      </c>
    </row>
    <row r="131" ht="17.1" customHeight="1" spans="1:6">
      <c r="A131" s="165">
        <v>2011450</v>
      </c>
      <c r="B131" s="165" t="s">
        <v>390</v>
      </c>
      <c r="C131" s="37"/>
      <c r="D131" s="184">
        <v>0</v>
      </c>
      <c r="E131" s="184">
        <f t="shared" si="2"/>
        <v>0</v>
      </c>
      <c r="F131" s="17" t="str">
        <f t="shared" si="3"/>
        <v/>
      </c>
    </row>
    <row r="132" ht="17.1" customHeight="1" spans="1:6">
      <c r="A132" s="165">
        <v>2011499</v>
      </c>
      <c r="B132" s="165" t="s">
        <v>459</v>
      </c>
      <c r="C132" s="37"/>
      <c r="D132" s="184">
        <v>0</v>
      </c>
      <c r="E132" s="184">
        <f t="shared" ref="E132:E195" si="4">D132-C132</f>
        <v>0</v>
      </c>
      <c r="F132" s="17" t="str">
        <f t="shared" ref="F132:F195" si="5">IF(C132&lt;&gt;0,ROUND(100*(D132/C132-1),1),"")</f>
        <v/>
      </c>
    </row>
    <row r="133" ht="17.1" customHeight="1" spans="1:6">
      <c r="A133" s="165">
        <v>20123</v>
      </c>
      <c r="B133" s="164" t="s">
        <v>460</v>
      </c>
      <c r="C133" s="183">
        <f>SUM(C134:C139)</f>
        <v>102</v>
      </c>
      <c r="D133" s="183">
        <f>SUM(D134:D139)</f>
        <v>44</v>
      </c>
      <c r="E133" s="183">
        <f t="shared" si="4"/>
        <v>-58</v>
      </c>
      <c r="F133" s="14">
        <f t="shared" si="5"/>
        <v>-56.9</v>
      </c>
    </row>
    <row r="134" ht="17.1" customHeight="1" spans="1:6">
      <c r="A134" s="165">
        <v>2012301</v>
      </c>
      <c r="B134" s="165" t="s">
        <v>381</v>
      </c>
      <c r="C134" s="37"/>
      <c r="D134" s="184">
        <v>0</v>
      </c>
      <c r="E134" s="184">
        <f t="shared" si="4"/>
        <v>0</v>
      </c>
      <c r="F134" s="17" t="str">
        <f t="shared" si="5"/>
        <v/>
      </c>
    </row>
    <row r="135" ht="17.1" customHeight="1" spans="1:6">
      <c r="A135" s="165">
        <v>2012302</v>
      </c>
      <c r="B135" s="165" t="s">
        <v>382</v>
      </c>
      <c r="C135" s="37"/>
      <c r="D135" s="184">
        <v>0</v>
      </c>
      <c r="E135" s="184">
        <f t="shared" si="4"/>
        <v>0</v>
      </c>
      <c r="F135" s="17" t="str">
        <f t="shared" si="5"/>
        <v/>
      </c>
    </row>
    <row r="136" ht="17.1" customHeight="1" spans="1:6">
      <c r="A136" s="165">
        <v>2012303</v>
      </c>
      <c r="B136" s="165" t="s">
        <v>383</v>
      </c>
      <c r="C136" s="37"/>
      <c r="D136" s="184">
        <v>0</v>
      </c>
      <c r="E136" s="184">
        <f t="shared" si="4"/>
        <v>0</v>
      </c>
      <c r="F136" s="17" t="str">
        <f t="shared" si="5"/>
        <v/>
      </c>
    </row>
    <row r="137" ht="17.1" customHeight="1" spans="1:6">
      <c r="A137" s="165">
        <v>2012304</v>
      </c>
      <c r="B137" s="165" t="s">
        <v>461</v>
      </c>
      <c r="C137" s="184">
        <v>1</v>
      </c>
      <c r="D137" s="184">
        <v>0</v>
      </c>
      <c r="E137" s="184">
        <f t="shared" si="4"/>
        <v>-1</v>
      </c>
      <c r="F137" s="17">
        <f t="shared" si="5"/>
        <v>-100</v>
      </c>
    </row>
    <row r="138" ht="17.1" customHeight="1" spans="1:6">
      <c r="A138" s="165">
        <v>2012350</v>
      </c>
      <c r="B138" s="165" t="s">
        <v>390</v>
      </c>
      <c r="C138" s="37"/>
      <c r="D138" s="184">
        <v>0</v>
      </c>
      <c r="E138" s="184">
        <f t="shared" si="4"/>
        <v>0</v>
      </c>
      <c r="F138" s="17" t="str">
        <f t="shared" si="5"/>
        <v/>
      </c>
    </row>
    <row r="139" ht="17.1" customHeight="1" spans="1:6">
      <c r="A139" s="165">
        <v>2012399</v>
      </c>
      <c r="B139" s="165" t="s">
        <v>462</v>
      </c>
      <c r="C139" s="184">
        <v>101</v>
      </c>
      <c r="D139" s="184">
        <v>44</v>
      </c>
      <c r="E139" s="184">
        <f t="shared" si="4"/>
        <v>-57</v>
      </c>
      <c r="F139" s="17">
        <f t="shared" si="5"/>
        <v>-56.4</v>
      </c>
    </row>
    <row r="140" ht="17.1" customHeight="1" spans="1:6">
      <c r="A140" s="165">
        <v>20125</v>
      </c>
      <c r="B140" s="164" t="s">
        <v>463</v>
      </c>
      <c r="C140" s="183">
        <f>SUM(C141:C147)</f>
        <v>23</v>
      </c>
      <c r="D140" s="183">
        <f>SUM(D141:D147)</f>
        <v>0</v>
      </c>
      <c r="E140" s="183">
        <f t="shared" si="4"/>
        <v>-23</v>
      </c>
      <c r="F140" s="14">
        <f t="shared" si="5"/>
        <v>-100</v>
      </c>
    </row>
    <row r="141" ht="17.1" customHeight="1" spans="1:6">
      <c r="A141" s="165">
        <v>2012501</v>
      </c>
      <c r="B141" s="165" t="s">
        <v>381</v>
      </c>
      <c r="C141" s="184">
        <v>21</v>
      </c>
      <c r="D141" s="184">
        <v>0</v>
      </c>
      <c r="E141" s="184">
        <f t="shared" si="4"/>
        <v>-21</v>
      </c>
      <c r="F141" s="17">
        <f t="shared" si="5"/>
        <v>-100</v>
      </c>
    </row>
    <row r="142" ht="17.1" customHeight="1" spans="1:6">
      <c r="A142" s="165">
        <v>2012502</v>
      </c>
      <c r="B142" s="165" t="s">
        <v>382</v>
      </c>
      <c r="C142" s="184">
        <v>2</v>
      </c>
      <c r="D142" s="184">
        <v>0</v>
      </c>
      <c r="E142" s="184">
        <f t="shared" si="4"/>
        <v>-2</v>
      </c>
      <c r="F142" s="17">
        <f t="shared" si="5"/>
        <v>-100</v>
      </c>
    </row>
    <row r="143" ht="17.1" customHeight="1" spans="1:6">
      <c r="A143" s="165">
        <v>2012503</v>
      </c>
      <c r="B143" s="165" t="s">
        <v>383</v>
      </c>
      <c r="C143" s="37"/>
      <c r="D143" s="184">
        <v>0</v>
      </c>
      <c r="E143" s="184">
        <f t="shared" si="4"/>
        <v>0</v>
      </c>
      <c r="F143" s="17" t="str">
        <f t="shared" si="5"/>
        <v/>
      </c>
    </row>
    <row r="144" ht="17.1" customHeight="1" spans="1:6">
      <c r="A144" s="165">
        <v>2012504</v>
      </c>
      <c r="B144" s="165" t="s">
        <v>464</v>
      </c>
      <c r="C144" s="37"/>
      <c r="D144" s="184">
        <v>0</v>
      </c>
      <c r="E144" s="184">
        <f t="shared" si="4"/>
        <v>0</v>
      </c>
      <c r="F144" s="17" t="str">
        <f t="shared" si="5"/>
        <v/>
      </c>
    </row>
    <row r="145" ht="17.1" customHeight="1" spans="1:6">
      <c r="A145" s="165">
        <v>2012505</v>
      </c>
      <c r="B145" s="165" t="s">
        <v>465</v>
      </c>
      <c r="C145" s="37"/>
      <c r="D145" s="184">
        <v>0</v>
      </c>
      <c r="E145" s="184">
        <f t="shared" si="4"/>
        <v>0</v>
      </c>
      <c r="F145" s="17" t="str">
        <f t="shared" si="5"/>
        <v/>
      </c>
    </row>
    <row r="146" ht="17.1" customHeight="1" spans="1:6">
      <c r="A146" s="165">
        <v>2012550</v>
      </c>
      <c r="B146" s="165" t="s">
        <v>390</v>
      </c>
      <c r="C146" s="37"/>
      <c r="D146" s="184">
        <v>0</v>
      </c>
      <c r="E146" s="184">
        <f t="shared" si="4"/>
        <v>0</v>
      </c>
      <c r="F146" s="17" t="str">
        <f t="shared" si="5"/>
        <v/>
      </c>
    </row>
    <row r="147" ht="17.1" customHeight="1" spans="1:6">
      <c r="A147" s="165">
        <v>2012599</v>
      </c>
      <c r="B147" s="165" t="s">
        <v>466</v>
      </c>
      <c r="C147" s="37"/>
      <c r="D147" s="184">
        <v>0</v>
      </c>
      <c r="E147" s="184">
        <f t="shared" si="4"/>
        <v>0</v>
      </c>
      <c r="F147" s="17" t="str">
        <f t="shared" si="5"/>
        <v/>
      </c>
    </row>
    <row r="148" ht="17.1" customHeight="1" spans="1:6">
      <c r="A148" s="165">
        <v>20126</v>
      </c>
      <c r="B148" s="164" t="s">
        <v>467</v>
      </c>
      <c r="C148" s="183">
        <f>SUM(C149:C153)</f>
        <v>110</v>
      </c>
      <c r="D148" s="183">
        <f>SUM(D149:D153)</f>
        <v>118</v>
      </c>
      <c r="E148" s="183">
        <f t="shared" si="4"/>
        <v>8</v>
      </c>
      <c r="F148" s="14">
        <f t="shared" si="5"/>
        <v>7.3</v>
      </c>
    </row>
    <row r="149" ht="17.1" customHeight="1" spans="1:6">
      <c r="A149" s="165">
        <v>2012601</v>
      </c>
      <c r="B149" s="165" t="s">
        <v>381</v>
      </c>
      <c r="C149" s="184">
        <v>88</v>
      </c>
      <c r="D149" s="184">
        <v>100</v>
      </c>
      <c r="E149" s="184">
        <f t="shared" si="4"/>
        <v>12</v>
      </c>
      <c r="F149" s="17">
        <f t="shared" si="5"/>
        <v>13.6</v>
      </c>
    </row>
    <row r="150" ht="17.1" customHeight="1" spans="1:6">
      <c r="A150" s="165">
        <v>2012602</v>
      </c>
      <c r="B150" s="165" t="s">
        <v>382</v>
      </c>
      <c r="C150" s="184">
        <v>22</v>
      </c>
      <c r="D150" s="184">
        <v>18</v>
      </c>
      <c r="E150" s="184">
        <f t="shared" si="4"/>
        <v>-4</v>
      </c>
      <c r="F150" s="17">
        <f t="shared" si="5"/>
        <v>-18.2</v>
      </c>
    </row>
    <row r="151" ht="17.1" customHeight="1" spans="1:6">
      <c r="A151" s="165">
        <v>2012603</v>
      </c>
      <c r="B151" s="165" t="s">
        <v>383</v>
      </c>
      <c r="C151" s="37"/>
      <c r="D151" s="184">
        <v>0</v>
      </c>
      <c r="E151" s="184">
        <f t="shared" si="4"/>
        <v>0</v>
      </c>
      <c r="F151" s="17" t="str">
        <f t="shared" si="5"/>
        <v/>
      </c>
    </row>
    <row r="152" ht="17.1" customHeight="1" spans="1:6">
      <c r="A152" s="165">
        <v>2012604</v>
      </c>
      <c r="B152" s="165" t="s">
        <v>468</v>
      </c>
      <c r="C152" s="37"/>
      <c r="D152" s="184">
        <v>0</v>
      </c>
      <c r="E152" s="184">
        <f t="shared" si="4"/>
        <v>0</v>
      </c>
      <c r="F152" s="17" t="str">
        <f t="shared" si="5"/>
        <v/>
      </c>
    </row>
    <row r="153" ht="17.1" customHeight="1" spans="1:6">
      <c r="A153" s="165">
        <v>2012699</v>
      </c>
      <c r="B153" s="165" t="s">
        <v>469</v>
      </c>
      <c r="C153" s="37"/>
      <c r="D153" s="184">
        <v>0</v>
      </c>
      <c r="E153" s="184">
        <f t="shared" si="4"/>
        <v>0</v>
      </c>
      <c r="F153" s="17" t="str">
        <f t="shared" si="5"/>
        <v/>
      </c>
    </row>
    <row r="154" ht="17.1" customHeight="1" spans="1:6">
      <c r="A154" s="165">
        <v>20128</v>
      </c>
      <c r="B154" s="164" t="s">
        <v>470</v>
      </c>
      <c r="C154" s="183">
        <f>SUM(C155:C160)</f>
        <v>67</v>
      </c>
      <c r="D154" s="183">
        <f>SUM(D155:D160)</f>
        <v>61</v>
      </c>
      <c r="E154" s="183">
        <f t="shared" si="4"/>
        <v>-6</v>
      </c>
      <c r="F154" s="14">
        <f t="shared" si="5"/>
        <v>-9</v>
      </c>
    </row>
    <row r="155" ht="17.1" customHeight="1" spans="1:6">
      <c r="A155" s="165">
        <v>2012801</v>
      </c>
      <c r="B155" s="165" t="s">
        <v>381</v>
      </c>
      <c r="C155" s="184">
        <v>60</v>
      </c>
      <c r="D155" s="184">
        <v>52</v>
      </c>
      <c r="E155" s="184">
        <f t="shared" si="4"/>
        <v>-8</v>
      </c>
      <c r="F155" s="17">
        <f t="shared" si="5"/>
        <v>-13.3</v>
      </c>
    </row>
    <row r="156" ht="17.1" customHeight="1" spans="1:6">
      <c r="A156" s="165">
        <v>2012802</v>
      </c>
      <c r="B156" s="165" t="s">
        <v>382</v>
      </c>
      <c r="C156" s="184">
        <v>7</v>
      </c>
      <c r="D156" s="184">
        <v>9</v>
      </c>
      <c r="E156" s="184">
        <f t="shared" si="4"/>
        <v>2</v>
      </c>
      <c r="F156" s="17">
        <f t="shared" si="5"/>
        <v>28.6</v>
      </c>
    </row>
    <row r="157" ht="17.1" customHeight="1" spans="1:6">
      <c r="A157" s="165">
        <v>2012803</v>
      </c>
      <c r="B157" s="165" t="s">
        <v>383</v>
      </c>
      <c r="C157" s="37"/>
      <c r="D157" s="184">
        <v>0</v>
      </c>
      <c r="E157" s="184">
        <f t="shared" si="4"/>
        <v>0</v>
      </c>
      <c r="F157" s="17" t="str">
        <f t="shared" si="5"/>
        <v/>
      </c>
    </row>
    <row r="158" ht="17.1" customHeight="1" spans="1:6">
      <c r="A158" s="165">
        <v>2012804</v>
      </c>
      <c r="B158" s="165" t="s">
        <v>395</v>
      </c>
      <c r="C158" s="37"/>
      <c r="D158" s="184">
        <v>0</v>
      </c>
      <c r="E158" s="184">
        <f t="shared" si="4"/>
        <v>0</v>
      </c>
      <c r="F158" s="17" t="str">
        <f t="shared" si="5"/>
        <v/>
      </c>
    </row>
    <row r="159" ht="17.1" customHeight="1" spans="1:6">
      <c r="A159" s="165">
        <v>2012850</v>
      </c>
      <c r="B159" s="165" t="s">
        <v>390</v>
      </c>
      <c r="C159" s="37"/>
      <c r="D159" s="184">
        <v>0</v>
      </c>
      <c r="E159" s="184">
        <f t="shared" si="4"/>
        <v>0</v>
      </c>
      <c r="F159" s="17" t="str">
        <f t="shared" si="5"/>
        <v/>
      </c>
    </row>
    <row r="160" ht="17.1" customHeight="1" spans="1:6">
      <c r="A160" s="165">
        <v>2012899</v>
      </c>
      <c r="B160" s="165" t="s">
        <v>471</v>
      </c>
      <c r="C160" s="37"/>
      <c r="D160" s="184">
        <v>0</v>
      </c>
      <c r="E160" s="184">
        <f t="shared" si="4"/>
        <v>0</v>
      </c>
      <c r="F160" s="17" t="str">
        <f t="shared" si="5"/>
        <v/>
      </c>
    </row>
    <row r="161" ht="17.1" customHeight="1" spans="1:6">
      <c r="A161" s="165">
        <v>20129</v>
      </c>
      <c r="B161" s="164" t="s">
        <v>472</v>
      </c>
      <c r="C161" s="183">
        <f>SUM(C162:C167)</f>
        <v>1778</v>
      </c>
      <c r="D161" s="183">
        <f>SUM(D162:D167)</f>
        <v>524</v>
      </c>
      <c r="E161" s="183">
        <f t="shared" si="4"/>
        <v>-1254</v>
      </c>
      <c r="F161" s="14">
        <f t="shared" si="5"/>
        <v>-70.5</v>
      </c>
    </row>
    <row r="162" ht="17.1" customHeight="1" spans="1:6">
      <c r="A162" s="165">
        <v>2012901</v>
      </c>
      <c r="B162" s="165" t="s">
        <v>381</v>
      </c>
      <c r="C162" s="184">
        <v>181</v>
      </c>
      <c r="D162" s="184">
        <v>285</v>
      </c>
      <c r="E162" s="184">
        <f t="shared" si="4"/>
        <v>104</v>
      </c>
      <c r="F162" s="17">
        <f t="shared" si="5"/>
        <v>57.5</v>
      </c>
    </row>
    <row r="163" ht="17.1" customHeight="1" spans="1:6">
      <c r="A163" s="165">
        <v>2012902</v>
      </c>
      <c r="B163" s="165" t="s">
        <v>382</v>
      </c>
      <c r="C163" s="184">
        <v>172</v>
      </c>
      <c r="D163" s="184">
        <v>65</v>
      </c>
      <c r="E163" s="184">
        <f t="shared" si="4"/>
        <v>-107</v>
      </c>
      <c r="F163" s="17">
        <f t="shared" si="5"/>
        <v>-62.2</v>
      </c>
    </row>
    <row r="164" ht="17.1" customHeight="1" spans="1:6">
      <c r="A164" s="165">
        <v>2012903</v>
      </c>
      <c r="B164" s="165" t="s">
        <v>383</v>
      </c>
      <c r="C164" s="37"/>
      <c r="D164" s="184">
        <v>0</v>
      </c>
      <c r="E164" s="184">
        <f t="shared" si="4"/>
        <v>0</v>
      </c>
      <c r="F164" s="17" t="str">
        <f t="shared" si="5"/>
        <v/>
      </c>
    </row>
    <row r="165" ht="17.1" customHeight="1" spans="1:6">
      <c r="A165" s="165">
        <v>2012906</v>
      </c>
      <c r="B165" s="165" t="s">
        <v>473</v>
      </c>
      <c r="C165" s="37"/>
      <c r="D165" s="184">
        <v>0</v>
      </c>
      <c r="E165" s="184">
        <f t="shared" si="4"/>
        <v>0</v>
      </c>
      <c r="F165" s="17" t="str">
        <f t="shared" si="5"/>
        <v/>
      </c>
    </row>
    <row r="166" ht="17.1" customHeight="1" spans="1:6">
      <c r="A166" s="165">
        <v>2012950</v>
      </c>
      <c r="B166" s="165" t="s">
        <v>390</v>
      </c>
      <c r="C166" s="184">
        <v>72</v>
      </c>
      <c r="D166" s="184">
        <v>68</v>
      </c>
      <c r="E166" s="184">
        <f t="shared" si="4"/>
        <v>-4</v>
      </c>
      <c r="F166" s="17">
        <f t="shared" si="5"/>
        <v>-5.6</v>
      </c>
    </row>
    <row r="167" ht="17.1" customHeight="1" spans="1:6">
      <c r="A167" s="165">
        <v>2012999</v>
      </c>
      <c r="B167" s="165" t="s">
        <v>474</v>
      </c>
      <c r="C167" s="184">
        <v>1353</v>
      </c>
      <c r="D167" s="184">
        <v>106</v>
      </c>
      <c r="E167" s="184">
        <f t="shared" si="4"/>
        <v>-1247</v>
      </c>
      <c r="F167" s="17">
        <f t="shared" si="5"/>
        <v>-92.2</v>
      </c>
    </row>
    <row r="168" ht="17.1" customHeight="1" spans="1:6">
      <c r="A168" s="165">
        <v>20131</v>
      </c>
      <c r="B168" s="164" t="s">
        <v>475</v>
      </c>
      <c r="C168" s="183">
        <f>SUM(C169:C174)</f>
        <v>285</v>
      </c>
      <c r="D168" s="183">
        <f>SUM(D169:D174)</f>
        <v>402</v>
      </c>
      <c r="E168" s="183">
        <f t="shared" si="4"/>
        <v>117</v>
      </c>
      <c r="F168" s="14">
        <f t="shared" si="5"/>
        <v>41.1</v>
      </c>
    </row>
    <row r="169" ht="17.1" customHeight="1" spans="1:6">
      <c r="A169" s="165">
        <v>2013101</v>
      </c>
      <c r="B169" s="165" t="s">
        <v>381</v>
      </c>
      <c r="C169" s="184">
        <v>214</v>
      </c>
      <c r="D169" s="184">
        <v>298</v>
      </c>
      <c r="E169" s="184">
        <f t="shared" si="4"/>
        <v>84</v>
      </c>
      <c r="F169" s="17">
        <f t="shared" si="5"/>
        <v>39.3</v>
      </c>
    </row>
    <row r="170" ht="17.1" customHeight="1" spans="1:6">
      <c r="A170" s="165">
        <v>2013102</v>
      </c>
      <c r="B170" s="165" t="s">
        <v>382</v>
      </c>
      <c r="C170" s="184">
        <v>35</v>
      </c>
      <c r="D170" s="184">
        <v>89</v>
      </c>
      <c r="E170" s="184">
        <f t="shared" si="4"/>
        <v>54</v>
      </c>
      <c r="F170" s="17">
        <f t="shared" si="5"/>
        <v>154.3</v>
      </c>
    </row>
    <row r="171" ht="17.1" customHeight="1" spans="1:6">
      <c r="A171" s="165">
        <v>2013103</v>
      </c>
      <c r="B171" s="165" t="s">
        <v>383</v>
      </c>
      <c r="C171" s="37"/>
      <c r="D171" s="184">
        <v>0</v>
      </c>
      <c r="E171" s="184">
        <f t="shared" si="4"/>
        <v>0</v>
      </c>
      <c r="F171" s="17" t="str">
        <f t="shared" si="5"/>
        <v/>
      </c>
    </row>
    <row r="172" ht="17.1" customHeight="1" spans="1:6">
      <c r="A172" s="165">
        <v>2013105</v>
      </c>
      <c r="B172" s="165" t="s">
        <v>476</v>
      </c>
      <c r="C172" s="37"/>
      <c r="D172" s="184">
        <v>0</v>
      </c>
      <c r="E172" s="184">
        <f t="shared" si="4"/>
        <v>0</v>
      </c>
      <c r="F172" s="17" t="str">
        <f t="shared" si="5"/>
        <v/>
      </c>
    </row>
    <row r="173" ht="17.1" customHeight="1" spans="1:6">
      <c r="A173" s="165">
        <v>2013150</v>
      </c>
      <c r="B173" s="165" t="s">
        <v>390</v>
      </c>
      <c r="C173" s="37"/>
      <c r="D173" s="184">
        <v>0</v>
      </c>
      <c r="E173" s="184">
        <f t="shared" si="4"/>
        <v>0</v>
      </c>
      <c r="F173" s="17" t="str">
        <f t="shared" si="5"/>
        <v/>
      </c>
    </row>
    <row r="174" ht="17.1" customHeight="1" spans="1:6">
      <c r="A174" s="165">
        <v>2013199</v>
      </c>
      <c r="B174" s="165" t="s">
        <v>477</v>
      </c>
      <c r="C174" s="184">
        <v>36</v>
      </c>
      <c r="D174" s="184">
        <v>15</v>
      </c>
      <c r="E174" s="184">
        <f t="shared" si="4"/>
        <v>-21</v>
      </c>
      <c r="F174" s="17">
        <f t="shared" si="5"/>
        <v>-58.3</v>
      </c>
    </row>
    <row r="175" ht="17.1" customHeight="1" spans="1:6">
      <c r="A175" s="165">
        <v>20132</v>
      </c>
      <c r="B175" s="164" t="s">
        <v>478</v>
      </c>
      <c r="C175" s="183">
        <f>SUM(C176:C181)</f>
        <v>1397</v>
      </c>
      <c r="D175" s="183">
        <f>SUM(D176:D181)</f>
        <v>1266</v>
      </c>
      <c r="E175" s="183">
        <f t="shared" si="4"/>
        <v>-131</v>
      </c>
      <c r="F175" s="14">
        <f t="shared" si="5"/>
        <v>-9.4</v>
      </c>
    </row>
    <row r="176" ht="17.1" customHeight="1" spans="1:6">
      <c r="A176" s="165">
        <v>2013201</v>
      </c>
      <c r="B176" s="165" t="s">
        <v>381</v>
      </c>
      <c r="C176" s="184">
        <v>697</v>
      </c>
      <c r="D176" s="184">
        <v>383</v>
      </c>
      <c r="E176" s="184">
        <f t="shared" si="4"/>
        <v>-314</v>
      </c>
      <c r="F176" s="186">
        <f t="shared" si="5"/>
        <v>-45.1</v>
      </c>
    </row>
    <row r="177" ht="17.1" customHeight="1" spans="1:6">
      <c r="A177" s="165">
        <v>2013202</v>
      </c>
      <c r="B177" s="165" t="s">
        <v>382</v>
      </c>
      <c r="C177" s="184">
        <v>587</v>
      </c>
      <c r="D177" s="184">
        <v>199</v>
      </c>
      <c r="E177" s="184">
        <f t="shared" si="4"/>
        <v>-388</v>
      </c>
      <c r="F177" s="17">
        <f t="shared" si="5"/>
        <v>-66.1</v>
      </c>
    </row>
    <row r="178" ht="17.1" customHeight="1" spans="1:6">
      <c r="A178" s="165">
        <v>2013203</v>
      </c>
      <c r="B178" s="165" t="s">
        <v>383</v>
      </c>
      <c r="C178" s="184"/>
      <c r="D178" s="184">
        <v>0</v>
      </c>
      <c r="E178" s="184">
        <f t="shared" si="4"/>
        <v>0</v>
      </c>
      <c r="F178" s="17" t="str">
        <f t="shared" si="5"/>
        <v/>
      </c>
    </row>
    <row r="179" ht="17.1" customHeight="1" spans="1:6">
      <c r="A179" s="165">
        <v>2013204</v>
      </c>
      <c r="B179" s="165" t="s">
        <v>479</v>
      </c>
      <c r="C179" s="184"/>
      <c r="D179" s="184">
        <v>0</v>
      </c>
      <c r="E179" s="184">
        <f t="shared" si="4"/>
        <v>0</v>
      </c>
      <c r="F179" s="17" t="str">
        <f t="shared" si="5"/>
        <v/>
      </c>
    </row>
    <row r="180" ht="17.1" customHeight="1" spans="1:6">
      <c r="A180" s="165">
        <v>2013250</v>
      </c>
      <c r="B180" s="165" t="s">
        <v>390</v>
      </c>
      <c r="C180" s="184">
        <v>41</v>
      </c>
      <c r="D180" s="184">
        <v>72</v>
      </c>
      <c r="E180" s="184">
        <f t="shared" si="4"/>
        <v>31</v>
      </c>
      <c r="F180" s="17">
        <f t="shared" si="5"/>
        <v>75.6</v>
      </c>
    </row>
    <row r="181" ht="17.1" customHeight="1" spans="1:6">
      <c r="A181" s="165">
        <v>2013299</v>
      </c>
      <c r="B181" s="165" t="s">
        <v>480</v>
      </c>
      <c r="C181" s="184">
        <v>72</v>
      </c>
      <c r="D181" s="184">
        <v>612</v>
      </c>
      <c r="E181" s="184">
        <f t="shared" si="4"/>
        <v>540</v>
      </c>
      <c r="F181" s="17">
        <f t="shared" si="5"/>
        <v>750</v>
      </c>
    </row>
    <row r="182" ht="17.1" customHeight="1" spans="1:6">
      <c r="A182" s="165">
        <v>20133</v>
      </c>
      <c r="B182" s="164" t="s">
        <v>481</v>
      </c>
      <c r="C182" s="183">
        <f>SUM(C183:C188)</f>
        <v>879</v>
      </c>
      <c r="D182" s="183">
        <f>SUM(D183:D188)</f>
        <v>585</v>
      </c>
      <c r="E182" s="183">
        <f t="shared" si="4"/>
        <v>-294</v>
      </c>
      <c r="F182" s="14">
        <f t="shared" si="5"/>
        <v>-33.4</v>
      </c>
    </row>
    <row r="183" ht="17.1" customHeight="1" spans="1:6">
      <c r="A183" s="165">
        <v>2013301</v>
      </c>
      <c r="B183" s="165" t="s">
        <v>381</v>
      </c>
      <c r="C183" s="184">
        <v>100</v>
      </c>
      <c r="D183" s="184">
        <v>112</v>
      </c>
      <c r="E183" s="184">
        <f t="shared" si="4"/>
        <v>12</v>
      </c>
      <c r="F183" s="17">
        <f t="shared" si="5"/>
        <v>12</v>
      </c>
    </row>
    <row r="184" ht="17.1" customHeight="1" spans="1:6">
      <c r="A184" s="165">
        <v>2013302</v>
      </c>
      <c r="B184" s="165" t="s">
        <v>382</v>
      </c>
      <c r="C184" s="184">
        <v>470</v>
      </c>
      <c r="D184" s="184">
        <v>178</v>
      </c>
      <c r="E184" s="184">
        <f t="shared" si="4"/>
        <v>-292</v>
      </c>
      <c r="F184" s="17">
        <f t="shared" si="5"/>
        <v>-62.1</v>
      </c>
    </row>
    <row r="185" ht="17.1" customHeight="1" spans="1:6">
      <c r="A185" s="165">
        <v>2013303</v>
      </c>
      <c r="B185" s="165" t="s">
        <v>383</v>
      </c>
      <c r="C185" s="184"/>
      <c r="D185" s="184">
        <v>0</v>
      </c>
      <c r="E185" s="184">
        <f t="shared" si="4"/>
        <v>0</v>
      </c>
      <c r="F185" s="17" t="str">
        <f t="shared" si="5"/>
        <v/>
      </c>
    </row>
    <row r="186" ht="17.1" customHeight="1" spans="1:6">
      <c r="A186" s="165">
        <v>2013304</v>
      </c>
      <c r="B186" s="165" t="s">
        <v>482</v>
      </c>
      <c r="C186" s="184">
        <v>276</v>
      </c>
      <c r="D186" s="184">
        <v>0</v>
      </c>
      <c r="E186" s="184">
        <f t="shared" si="4"/>
        <v>-276</v>
      </c>
      <c r="F186" s="17">
        <f t="shared" si="5"/>
        <v>-100</v>
      </c>
    </row>
    <row r="187" ht="17.1" customHeight="1" spans="1:6">
      <c r="A187" s="165">
        <v>2013350</v>
      </c>
      <c r="B187" s="165" t="s">
        <v>390</v>
      </c>
      <c r="C187" s="184">
        <v>33</v>
      </c>
      <c r="D187" s="184">
        <v>272</v>
      </c>
      <c r="E187" s="184">
        <f t="shared" si="4"/>
        <v>239</v>
      </c>
      <c r="F187" s="17">
        <f t="shared" si="5"/>
        <v>724.2</v>
      </c>
    </row>
    <row r="188" ht="17.1" customHeight="1" spans="1:6">
      <c r="A188" s="165">
        <v>2013399</v>
      </c>
      <c r="B188" s="165" t="s">
        <v>483</v>
      </c>
      <c r="C188" s="37"/>
      <c r="D188" s="184">
        <v>23</v>
      </c>
      <c r="E188" s="184">
        <f t="shared" si="4"/>
        <v>23</v>
      </c>
      <c r="F188" s="17" t="str">
        <f t="shared" si="5"/>
        <v/>
      </c>
    </row>
    <row r="189" ht="17.1" customHeight="1" spans="1:6">
      <c r="A189" s="165">
        <v>20134</v>
      </c>
      <c r="B189" s="164" t="s">
        <v>484</v>
      </c>
      <c r="C189" s="183">
        <f>SUM(C190:C196)</f>
        <v>257</v>
      </c>
      <c r="D189" s="183">
        <f>SUM(D190:D196)</f>
        <v>261</v>
      </c>
      <c r="E189" s="183">
        <f t="shared" si="4"/>
        <v>4</v>
      </c>
      <c r="F189" s="14">
        <f t="shared" si="5"/>
        <v>1.6</v>
      </c>
    </row>
    <row r="190" ht="17.1" customHeight="1" spans="1:6">
      <c r="A190" s="165">
        <v>2013401</v>
      </c>
      <c r="B190" s="165" t="s">
        <v>381</v>
      </c>
      <c r="C190" s="184">
        <v>150</v>
      </c>
      <c r="D190" s="184">
        <v>155</v>
      </c>
      <c r="E190" s="184">
        <f t="shared" si="4"/>
        <v>5</v>
      </c>
      <c r="F190" s="17">
        <f t="shared" si="5"/>
        <v>3.3</v>
      </c>
    </row>
    <row r="191" ht="17.1" customHeight="1" spans="1:6">
      <c r="A191" s="165">
        <v>2013402</v>
      </c>
      <c r="B191" s="165" t="s">
        <v>382</v>
      </c>
      <c r="C191" s="184">
        <v>12</v>
      </c>
      <c r="D191" s="184">
        <v>13</v>
      </c>
      <c r="E191" s="184">
        <f t="shared" si="4"/>
        <v>1</v>
      </c>
      <c r="F191" s="17">
        <f t="shared" si="5"/>
        <v>8.3</v>
      </c>
    </row>
    <row r="192" ht="17.1" customHeight="1" spans="1:6">
      <c r="A192" s="165">
        <v>2013403</v>
      </c>
      <c r="B192" s="165" t="s">
        <v>383</v>
      </c>
      <c r="C192" s="184"/>
      <c r="D192" s="184">
        <v>0</v>
      </c>
      <c r="E192" s="184">
        <f t="shared" si="4"/>
        <v>0</v>
      </c>
      <c r="F192" s="17" t="str">
        <f t="shared" si="5"/>
        <v/>
      </c>
    </row>
    <row r="193" ht="17.1" customHeight="1" spans="1:6">
      <c r="A193" s="165">
        <v>2013404</v>
      </c>
      <c r="B193" s="165" t="s">
        <v>485</v>
      </c>
      <c r="C193" s="184">
        <v>14</v>
      </c>
      <c r="D193" s="184">
        <v>1</v>
      </c>
      <c r="E193" s="184">
        <f t="shared" si="4"/>
        <v>-13</v>
      </c>
      <c r="F193" s="17">
        <f t="shared" si="5"/>
        <v>-92.9</v>
      </c>
    </row>
    <row r="194" ht="17.1" customHeight="1" spans="1:6">
      <c r="A194" s="165">
        <v>2013405</v>
      </c>
      <c r="B194" s="165" t="s">
        <v>486</v>
      </c>
      <c r="C194" s="184">
        <v>59</v>
      </c>
      <c r="D194" s="184">
        <v>69</v>
      </c>
      <c r="E194" s="184">
        <f t="shared" si="4"/>
        <v>10</v>
      </c>
      <c r="F194" s="17">
        <f t="shared" si="5"/>
        <v>16.9</v>
      </c>
    </row>
    <row r="195" ht="17.1" customHeight="1" spans="1:6">
      <c r="A195" s="165">
        <v>2013450</v>
      </c>
      <c r="B195" s="165" t="s">
        <v>390</v>
      </c>
      <c r="C195" s="184">
        <v>7</v>
      </c>
      <c r="D195" s="184">
        <v>13</v>
      </c>
      <c r="E195" s="184">
        <f t="shared" si="4"/>
        <v>6</v>
      </c>
      <c r="F195" s="17">
        <f t="shared" si="5"/>
        <v>85.7</v>
      </c>
    </row>
    <row r="196" ht="17.1" customHeight="1" spans="1:6">
      <c r="A196" s="165">
        <v>2013499</v>
      </c>
      <c r="B196" s="165" t="s">
        <v>487</v>
      </c>
      <c r="C196" s="184">
        <v>15</v>
      </c>
      <c r="D196" s="184">
        <v>10</v>
      </c>
      <c r="E196" s="184">
        <f t="shared" ref="E196:E259" si="6">D196-C196</f>
        <v>-5</v>
      </c>
      <c r="F196" s="17">
        <f t="shared" ref="F196:F259" si="7">IF(C196&lt;&gt;0,ROUND(100*(D196/C196-1),1),"")</f>
        <v>-33.3</v>
      </c>
    </row>
    <row r="197" ht="17.1" customHeight="1" spans="1:6">
      <c r="A197" s="165">
        <v>20135</v>
      </c>
      <c r="B197" s="164" t="s">
        <v>488</v>
      </c>
      <c r="C197" s="35"/>
      <c r="D197" s="183">
        <f>SUM(D198:D202)</f>
        <v>0</v>
      </c>
      <c r="E197" s="183">
        <f t="shared" si="6"/>
        <v>0</v>
      </c>
      <c r="F197" s="14" t="str">
        <f t="shared" si="7"/>
        <v/>
      </c>
    </row>
    <row r="198" ht="17.1" customHeight="1" spans="1:6">
      <c r="A198" s="165">
        <v>2013501</v>
      </c>
      <c r="B198" s="165" t="s">
        <v>381</v>
      </c>
      <c r="C198" s="37"/>
      <c r="D198" s="184">
        <v>0</v>
      </c>
      <c r="E198" s="184">
        <f t="shared" si="6"/>
        <v>0</v>
      </c>
      <c r="F198" s="17" t="str">
        <f t="shared" si="7"/>
        <v/>
      </c>
    </row>
    <row r="199" ht="17.1" customHeight="1" spans="1:6">
      <c r="A199" s="165">
        <v>2013502</v>
      </c>
      <c r="B199" s="165" t="s">
        <v>382</v>
      </c>
      <c r="C199" s="37"/>
      <c r="D199" s="184">
        <v>0</v>
      </c>
      <c r="E199" s="184">
        <f t="shared" si="6"/>
        <v>0</v>
      </c>
      <c r="F199" s="17" t="str">
        <f t="shared" si="7"/>
        <v/>
      </c>
    </row>
    <row r="200" ht="17.1" customHeight="1" spans="1:6">
      <c r="A200" s="165">
        <v>2013503</v>
      </c>
      <c r="B200" s="165" t="s">
        <v>383</v>
      </c>
      <c r="C200" s="37"/>
      <c r="D200" s="184">
        <v>0</v>
      </c>
      <c r="E200" s="184">
        <f t="shared" si="6"/>
        <v>0</v>
      </c>
      <c r="F200" s="17" t="str">
        <f t="shared" si="7"/>
        <v/>
      </c>
    </row>
    <row r="201" ht="17.1" customHeight="1" spans="1:6">
      <c r="A201" s="165">
        <v>2013550</v>
      </c>
      <c r="B201" s="165" t="s">
        <v>390</v>
      </c>
      <c r="C201" s="37"/>
      <c r="D201" s="184">
        <v>0</v>
      </c>
      <c r="E201" s="184">
        <f t="shared" si="6"/>
        <v>0</v>
      </c>
      <c r="F201" s="17" t="str">
        <f t="shared" si="7"/>
        <v/>
      </c>
    </row>
    <row r="202" ht="17.1" customHeight="1" spans="1:6">
      <c r="A202" s="165">
        <v>2013599</v>
      </c>
      <c r="B202" s="165" t="s">
        <v>489</v>
      </c>
      <c r="C202" s="37"/>
      <c r="D202" s="184">
        <v>0</v>
      </c>
      <c r="E202" s="184">
        <f t="shared" si="6"/>
        <v>0</v>
      </c>
      <c r="F202" s="17" t="str">
        <f t="shared" si="7"/>
        <v/>
      </c>
    </row>
    <row r="203" ht="17.1" customHeight="1" spans="1:6">
      <c r="A203" s="165">
        <v>20136</v>
      </c>
      <c r="B203" s="164" t="s">
        <v>490</v>
      </c>
      <c r="C203" s="183">
        <f>SUM(C204:C208)</f>
        <v>1208</v>
      </c>
      <c r="D203" s="183">
        <f>SUM(D204:D208)</f>
        <v>1278</v>
      </c>
      <c r="E203" s="183">
        <f t="shared" si="6"/>
        <v>70</v>
      </c>
      <c r="F203" s="14">
        <f t="shared" si="7"/>
        <v>5.8</v>
      </c>
    </row>
    <row r="204" ht="17.1" customHeight="1" spans="1:6">
      <c r="A204" s="165">
        <v>2013601</v>
      </c>
      <c r="B204" s="165" t="s">
        <v>381</v>
      </c>
      <c r="C204" s="184">
        <v>524</v>
      </c>
      <c r="D204" s="184">
        <v>480</v>
      </c>
      <c r="E204" s="184">
        <f t="shared" si="6"/>
        <v>-44</v>
      </c>
      <c r="F204" s="17">
        <f t="shared" si="7"/>
        <v>-8.4</v>
      </c>
    </row>
    <row r="205" ht="17.1" customHeight="1" spans="1:6">
      <c r="A205" s="165">
        <v>2013602</v>
      </c>
      <c r="B205" s="165" t="s">
        <v>382</v>
      </c>
      <c r="C205" s="184">
        <v>557</v>
      </c>
      <c r="D205" s="184">
        <v>659</v>
      </c>
      <c r="E205" s="184">
        <f t="shared" si="6"/>
        <v>102</v>
      </c>
      <c r="F205" s="17">
        <f t="shared" si="7"/>
        <v>18.3</v>
      </c>
    </row>
    <row r="206" ht="17.1" customHeight="1" spans="1:6">
      <c r="A206" s="165">
        <v>2013603</v>
      </c>
      <c r="B206" s="165" t="s">
        <v>383</v>
      </c>
      <c r="C206" s="184"/>
      <c r="D206" s="184">
        <v>0</v>
      </c>
      <c r="E206" s="184">
        <f t="shared" si="6"/>
        <v>0</v>
      </c>
      <c r="F206" s="17" t="str">
        <f t="shared" si="7"/>
        <v/>
      </c>
    </row>
    <row r="207" ht="17.1" customHeight="1" spans="1:6">
      <c r="A207" s="165">
        <v>2013650</v>
      </c>
      <c r="B207" s="165" t="s">
        <v>390</v>
      </c>
      <c r="C207" s="184">
        <v>100</v>
      </c>
      <c r="D207" s="184">
        <v>133</v>
      </c>
      <c r="E207" s="184">
        <f t="shared" si="6"/>
        <v>33</v>
      </c>
      <c r="F207" s="17">
        <f t="shared" si="7"/>
        <v>33</v>
      </c>
    </row>
    <row r="208" ht="17.1" customHeight="1" spans="1:6">
      <c r="A208" s="165">
        <v>2013699</v>
      </c>
      <c r="B208" s="165" t="s">
        <v>491</v>
      </c>
      <c r="C208" s="184">
        <v>27</v>
      </c>
      <c r="D208" s="184">
        <v>6</v>
      </c>
      <c r="E208" s="184">
        <f t="shared" si="6"/>
        <v>-21</v>
      </c>
      <c r="F208" s="17">
        <f t="shared" si="7"/>
        <v>-77.8</v>
      </c>
    </row>
    <row r="209" ht="17.1" customHeight="1" spans="1:6">
      <c r="A209" s="165">
        <v>20137</v>
      </c>
      <c r="B209" s="164" t="s">
        <v>492</v>
      </c>
      <c r="C209" s="183">
        <f>SUM(C210:C215)</f>
        <v>65</v>
      </c>
      <c r="D209" s="183">
        <f>SUM(D210:D215)</f>
        <v>127</v>
      </c>
      <c r="E209" s="183">
        <f t="shared" si="6"/>
        <v>62</v>
      </c>
      <c r="F209" s="14">
        <f t="shared" si="7"/>
        <v>95.4</v>
      </c>
    </row>
    <row r="210" ht="17.1" customHeight="1" spans="1:6">
      <c r="A210" s="165">
        <v>2013701</v>
      </c>
      <c r="B210" s="165" t="s">
        <v>381</v>
      </c>
      <c r="C210" s="37"/>
      <c r="D210" s="184">
        <v>0</v>
      </c>
      <c r="E210" s="184">
        <f t="shared" si="6"/>
        <v>0</v>
      </c>
      <c r="F210" s="17" t="str">
        <f t="shared" si="7"/>
        <v/>
      </c>
    </row>
    <row r="211" ht="17.1" customHeight="1" spans="1:6">
      <c r="A211" s="165">
        <v>2013702</v>
      </c>
      <c r="B211" s="165" t="s">
        <v>382</v>
      </c>
      <c r="C211" s="184">
        <v>50</v>
      </c>
      <c r="D211" s="184">
        <v>127</v>
      </c>
      <c r="E211" s="184">
        <f t="shared" si="6"/>
        <v>77</v>
      </c>
      <c r="F211" s="17">
        <f t="shared" si="7"/>
        <v>154</v>
      </c>
    </row>
    <row r="212" ht="17.1" customHeight="1" spans="1:6">
      <c r="A212" s="165">
        <v>2013703</v>
      </c>
      <c r="B212" s="165" t="s">
        <v>383</v>
      </c>
      <c r="C212" s="184"/>
      <c r="D212" s="184">
        <v>0</v>
      </c>
      <c r="E212" s="184">
        <f t="shared" si="6"/>
        <v>0</v>
      </c>
      <c r="F212" s="17" t="str">
        <f t="shared" si="7"/>
        <v/>
      </c>
    </row>
    <row r="213" ht="17.1" customHeight="1" spans="1:6">
      <c r="A213" s="165">
        <v>2013704</v>
      </c>
      <c r="B213" s="165" t="s">
        <v>493</v>
      </c>
      <c r="C213" s="184"/>
      <c r="D213" s="184">
        <v>0</v>
      </c>
      <c r="E213" s="184">
        <f t="shared" si="6"/>
        <v>0</v>
      </c>
      <c r="F213" s="17" t="str">
        <f t="shared" si="7"/>
        <v/>
      </c>
    </row>
    <row r="214" ht="17.1" customHeight="1" spans="1:6">
      <c r="A214" s="165">
        <v>2013750</v>
      </c>
      <c r="B214" s="165" t="s">
        <v>390</v>
      </c>
      <c r="D214" s="184">
        <v>0</v>
      </c>
      <c r="E214" s="184">
        <f t="shared" si="6"/>
        <v>0</v>
      </c>
      <c r="F214" s="17" t="str">
        <f t="shared" si="7"/>
        <v/>
      </c>
    </row>
    <row r="215" ht="17.1" customHeight="1" spans="1:6">
      <c r="A215" s="165">
        <v>2013799</v>
      </c>
      <c r="B215" s="165" t="s">
        <v>494</v>
      </c>
      <c r="C215" s="184">
        <v>15</v>
      </c>
      <c r="D215" s="184">
        <v>0</v>
      </c>
      <c r="E215" s="184">
        <f t="shared" si="6"/>
        <v>-15</v>
      </c>
      <c r="F215" s="17">
        <f t="shared" si="7"/>
        <v>-100</v>
      </c>
    </row>
    <row r="216" ht="17.1" customHeight="1" spans="1:6">
      <c r="A216" s="165">
        <v>20138</v>
      </c>
      <c r="B216" s="164" t="s">
        <v>495</v>
      </c>
      <c r="C216" s="183">
        <f>SUM(C217:C230)</f>
        <v>1451</v>
      </c>
      <c r="D216" s="183">
        <f>SUM(D217:D230)</f>
        <v>1691</v>
      </c>
      <c r="E216" s="183">
        <f t="shared" si="6"/>
        <v>240</v>
      </c>
      <c r="F216" s="14">
        <f t="shared" si="7"/>
        <v>16.5</v>
      </c>
    </row>
    <row r="217" ht="17.1" customHeight="1" spans="1:6">
      <c r="A217" s="165">
        <v>2013801</v>
      </c>
      <c r="B217" s="165" t="s">
        <v>381</v>
      </c>
      <c r="C217" s="184">
        <v>1278</v>
      </c>
      <c r="D217" s="184">
        <v>1427</v>
      </c>
      <c r="E217" s="184">
        <f t="shared" si="6"/>
        <v>149</v>
      </c>
      <c r="F217" s="17">
        <f t="shared" si="7"/>
        <v>11.7</v>
      </c>
    </row>
    <row r="218" ht="17.1" customHeight="1" spans="1:6">
      <c r="A218" s="165">
        <v>2013802</v>
      </c>
      <c r="B218" s="165" t="s">
        <v>382</v>
      </c>
      <c r="C218" s="184">
        <v>44</v>
      </c>
      <c r="D218" s="184">
        <v>34</v>
      </c>
      <c r="E218" s="184">
        <f t="shared" si="6"/>
        <v>-10</v>
      </c>
      <c r="F218" s="17">
        <f t="shared" si="7"/>
        <v>-22.7</v>
      </c>
    </row>
    <row r="219" ht="17.1" customHeight="1" spans="1:6">
      <c r="A219" s="165">
        <v>2013803</v>
      </c>
      <c r="B219" s="165" t="s">
        <v>383</v>
      </c>
      <c r="C219" s="37"/>
      <c r="D219" s="184">
        <v>0</v>
      </c>
      <c r="E219" s="184">
        <f t="shared" si="6"/>
        <v>0</v>
      </c>
      <c r="F219" s="17" t="str">
        <f t="shared" si="7"/>
        <v/>
      </c>
    </row>
    <row r="220" ht="17.1" customHeight="1" spans="1:6">
      <c r="A220" s="165">
        <v>2013804</v>
      </c>
      <c r="B220" s="165" t="s">
        <v>496</v>
      </c>
      <c r="C220" s="184">
        <v>4</v>
      </c>
      <c r="D220" s="184">
        <v>0</v>
      </c>
      <c r="E220" s="184">
        <f t="shared" si="6"/>
        <v>-4</v>
      </c>
      <c r="F220" s="17">
        <f t="shared" si="7"/>
        <v>-100</v>
      </c>
    </row>
    <row r="221" ht="17.1" customHeight="1" spans="1:6">
      <c r="A221" s="165">
        <v>2013805</v>
      </c>
      <c r="B221" s="165" t="s">
        <v>497</v>
      </c>
      <c r="C221" s="184">
        <v>2</v>
      </c>
      <c r="D221" s="184">
        <v>0</v>
      </c>
      <c r="E221" s="184">
        <f t="shared" si="6"/>
        <v>-2</v>
      </c>
      <c r="F221" s="17">
        <f t="shared" si="7"/>
        <v>-100</v>
      </c>
    </row>
    <row r="222" ht="17.1" customHeight="1" spans="1:6">
      <c r="A222" s="165">
        <v>2013808</v>
      </c>
      <c r="B222" s="165" t="s">
        <v>422</v>
      </c>
      <c r="C222" s="37"/>
      <c r="D222" s="184">
        <v>0</v>
      </c>
      <c r="E222" s="184">
        <f t="shared" si="6"/>
        <v>0</v>
      </c>
      <c r="F222" s="17" t="str">
        <f t="shared" si="7"/>
        <v/>
      </c>
    </row>
    <row r="223" ht="17.1" customHeight="1" spans="1:6">
      <c r="A223" s="165">
        <v>2013810</v>
      </c>
      <c r="B223" s="165" t="s">
        <v>498</v>
      </c>
      <c r="C223" s="37"/>
      <c r="D223" s="184">
        <v>0</v>
      </c>
      <c r="E223" s="184">
        <f t="shared" si="6"/>
        <v>0</v>
      </c>
      <c r="F223" s="17" t="str">
        <f t="shared" si="7"/>
        <v/>
      </c>
    </row>
    <row r="224" ht="17.1" customHeight="1" spans="1:6">
      <c r="A224" s="165">
        <v>2013812</v>
      </c>
      <c r="B224" s="165" t="s">
        <v>499</v>
      </c>
      <c r="C224" s="37"/>
      <c r="D224" s="184">
        <v>0</v>
      </c>
      <c r="E224" s="184">
        <f t="shared" si="6"/>
        <v>0</v>
      </c>
      <c r="F224" s="17" t="str">
        <f t="shared" si="7"/>
        <v/>
      </c>
    </row>
    <row r="225" ht="17.1" customHeight="1" spans="1:6">
      <c r="A225" s="165">
        <v>2013813</v>
      </c>
      <c r="B225" s="165" t="s">
        <v>500</v>
      </c>
      <c r="C225" s="37"/>
      <c r="D225" s="184">
        <v>0</v>
      </c>
      <c r="E225" s="184">
        <f t="shared" si="6"/>
        <v>0</v>
      </c>
      <c r="F225" s="17" t="str">
        <f t="shared" si="7"/>
        <v/>
      </c>
    </row>
    <row r="226" spans="1:6">
      <c r="A226" s="165">
        <v>2013814</v>
      </c>
      <c r="B226" s="165" t="s">
        <v>501</v>
      </c>
      <c r="C226" s="187"/>
      <c r="D226" s="184">
        <v>0</v>
      </c>
      <c r="E226" s="184">
        <f t="shared" si="6"/>
        <v>0</v>
      </c>
      <c r="F226" s="17" t="str">
        <f t="shared" si="7"/>
        <v/>
      </c>
    </row>
    <row r="227" spans="1:6">
      <c r="A227" s="165">
        <v>2013815</v>
      </c>
      <c r="B227" s="165" t="s">
        <v>502</v>
      </c>
      <c r="C227" s="187"/>
      <c r="D227" s="184">
        <v>0</v>
      </c>
      <c r="E227" s="184">
        <f t="shared" si="6"/>
        <v>0</v>
      </c>
      <c r="F227" s="17" t="str">
        <f t="shared" si="7"/>
        <v/>
      </c>
    </row>
    <row r="228" ht="13.5" spans="1:6">
      <c r="A228" s="165">
        <v>2013816</v>
      </c>
      <c r="B228" s="165" t="s">
        <v>503</v>
      </c>
      <c r="C228" s="184">
        <v>30</v>
      </c>
      <c r="D228" s="184">
        <v>139</v>
      </c>
      <c r="E228" s="184">
        <f t="shared" si="6"/>
        <v>109</v>
      </c>
      <c r="F228" s="17">
        <f t="shared" si="7"/>
        <v>363.3</v>
      </c>
    </row>
    <row r="229" ht="13.5" spans="1:6">
      <c r="A229" s="165">
        <v>2013850</v>
      </c>
      <c r="B229" s="165" t="s">
        <v>390</v>
      </c>
      <c r="C229" s="184">
        <v>64</v>
      </c>
      <c r="D229" s="184">
        <v>80</v>
      </c>
      <c r="E229" s="184">
        <f t="shared" si="6"/>
        <v>16</v>
      </c>
      <c r="F229" s="17">
        <f t="shared" si="7"/>
        <v>25</v>
      </c>
    </row>
    <row r="230" ht="13.5" spans="1:6">
      <c r="A230" s="165">
        <v>2013899</v>
      </c>
      <c r="B230" s="165" t="s">
        <v>504</v>
      </c>
      <c r="C230" s="184">
        <v>29</v>
      </c>
      <c r="D230" s="184">
        <v>11</v>
      </c>
      <c r="E230" s="184">
        <f t="shared" si="6"/>
        <v>-18</v>
      </c>
      <c r="F230" s="17">
        <f t="shared" si="7"/>
        <v>-62.1</v>
      </c>
    </row>
    <row r="231" ht="13.5" spans="1:6">
      <c r="A231" s="165">
        <v>20199</v>
      </c>
      <c r="B231" s="164" t="s">
        <v>505</v>
      </c>
      <c r="C231" s="183">
        <f>SUM(C232:C233)</f>
        <v>223</v>
      </c>
      <c r="D231" s="183">
        <f>SUM(D232:D233)</f>
        <v>25</v>
      </c>
      <c r="E231" s="183">
        <f t="shared" si="6"/>
        <v>-198</v>
      </c>
      <c r="F231" s="17">
        <f t="shared" si="7"/>
        <v>-88.8</v>
      </c>
    </row>
    <row r="232" spans="1:6">
      <c r="A232" s="165">
        <v>2019901</v>
      </c>
      <c r="B232" s="165" t="s">
        <v>506</v>
      </c>
      <c r="C232" s="187"/>
      <c r="D232" s="184">
        <v>0</v>
      </c>
      <c r="E232" s="184">
        <f t="shared" si="6"/>
        <v>0</v>
      </c>
      <c r="F232" s="17" t="str">
        <f t="shared" si="7"/>
        <v/>
      </c>
    </row>
    <row r="233" ht="13.5" spans="1:6">
      <c r="A233" s="165">
        <v>2019999</v>
      </c>
      <c r="B233" s="165" t="s">
        <v>507</v>
      </c>
      <c r="C233" s="184">
        <v>223</v>
      </c>
      <c r="D233" s="184">
        <v>25</v>
      </c>
      <c r="E233" s="184">
        <f t="shared" si="6"/>
        <v>-198</v>
      </c>
      <c r="F233" s="17">
        <f t="shared" si="7"/>
        <v>-88.8</v>
      </c>
    </row>
    <row r="234" spans="1:6">
      <c r="A234" s="165">
        <v>202</v>
      </c>
      <c r="B234" s="164" t="s">
        <v>508</v>
      </c>
      <c r="C234" s="188"/>
      <c r="D234" s="183">
        <f>SUM(D235,D242,D245,D248,D254,D259,D261,D266,D272)</f>
        <v>0</v>
      </c>
      <c r="E234" s="183">
        <f t="shared" si="6"/>
        <v>0</v>
      </c>
      <c r="F234" s="17" t="str">
        <f t="shared" si="7"/>
        <v/>
      </c>
    </row>
    <row r="235" spans="1:6">
      <c r="A235" s="165">
        <v>20201</v>
      </c>
      <c r="B235" s="164" t="s">
        <v>509</v>
      </c>
      <c r="C235" s="188"/>
      <c r="D235" s="183">
        <f>SUM(D236:D241)</f>
        <v>0</v>
      </c>
      <c r="E235" s="183">
        <f t="shared" si="6"/>
        <v>0</v>
      </c>
      <c r="F235" s="17" t="str">
        <f t="shared" si="7"/>
        <v/>
      </c>
    </row>
    <row r="236" spans="1:6">
      <c r="A236" s="165">
        <v>2020101</v>
      </c>
      <c r="B236" s="165" t="s">
        <v>381</v>
      </c>
      <c r="C236" s="187"/>
      <c r="D236" s="184">
        <v>0</v>
      </c>
      <c r="E236" s="184">
        <f t="shared" si="6"/>
        <v>0</v>
      </c>
      <c r="F236" s="17" t="str">
        <f t="shared" si="7"/>
        <v/>
      </c>
    </row>
    <row r="237" spans="1:6">
      <c r="A237" s="165">
        <v>2020102</v>
      </c>
      <c r="B237" s="165" t="s">
        <v>382</v>
      </c>
      <c r="C237" s="187"/>
      <c r="D237" s="184">
        <v>0</v>
      </c>
      <c r="E237" s="184">
        <f t="shared" si="6"/>
        <v>0</v>
      </c>
      <c r="F237" s="17" t="str">
        <f t="shared" si="7"/>
        <v/>
      </c>
    </row>
    <row r="238" spans="1:6">
      <c r="A238" s="165">
        <v>2020103</v>
      </c>
      <c r="B238" s="165" t="s">
        <v>383</v>
      </c>
      <c r="C238" s="187"/>
      <c r="D238" s="184">
        <v>0</v>
      </c>
      <c r="E238" s="184">
        <f t="shared" si="6"/>
        <v>0</v>
      </c>
      <c r="F238" s="17" t="str">
        <f t="shared" si="7"/>
        <v/>
      </c>
    </row>
    <row r="239" spans="1:6">
      <c r="A239" s="165">
        <v>2020104</v>
      </c>
      <c r="B239" s="165" t="s">
        <v>476</v>
      </c>
      <c r="C239" s="187"/>
      <c r="D239" s="184">
        <v>0</v>
      </c>
      <c r="E239" s="184">
        <f t="shared" si="6"/>
        <v>0</v>
      </c>
      <c r="F239" s="17" t="str">
        <f t="shared" si="7"/>
        <v/>
      </c>
    </row>
    <row r="240" spans="1:6">
      <c r="A240" s="165">
        <v>2020150</v>
      </c>
      <c r="B240" s="165" t="s">
        <v>390</v>
      </c>
      <c r="C240" s="187"/>
      <c r="D240" s="184">
        <v>0</v>
      </c>
      <c r="E240" s="184">
        <f t="shared" si="6"/>
        <v>0</v>
      </c>
      <c r="F240" s="17" t="str">
        <f t="shared" si="7"/>
        <v/>
      </c>
    </row>
    <row r="241" spans="1:6">
      <c r="A241" s="165">
        <v>2020199</v>
      </c>
      <c r="B241" s="165" t="s">
        <v>510</v>
      </c>
      <c r="C241" s="187"/>
      <c r="D241" s="184">
        <v>0</v>
      </c>
      <c r="E241" s="184">
        <f t="shared" si="6"/>
        <v>0</v>
      </c>
      <c r="F241" s="17" t="str">
        <f t="shared" si="7"/>
        <v/>
      </c>
    </row>
    <row r="242" spans="1:6">
      <c r="A242" s="165">
        <v>20202</v>
      </c>
      <c r="B242" s="164" t="s">
        <v>511</v>
      </c>
      <c r="C242" s="188"/>
      <c r="D242" s="183">
        <f>SUM(D243:D244)</f>
        <v>0</v>
      </c>
      <c r="E242" s="183">
        <f t="shared" si="6"/>
        <v>0</v>
      </c>
      <c r="F242" s="17" t="str">
        <f t="shared" si="7"/>
        <v/>
      </c>
    </row>
    <row r="243" spans="1:6">
      <c r="A243" s="165">
        <v>2020201</v>
      </c>
      <c r="B243" s="165" t="s">
        <v>512</v>
      </c>
      <c r="C243" s="187"/>
      <c r="D243" s="184">
        <v>0</v>
      </c>
      <c r="E243" s="184">
        <f t="shared" si="6"/>
        <v>0</v>
      </c>
      <c r="F243" s="17" t="str">
        <f t="shared" si="7"/>
        <v/>
      </c>
    </row>
    <row r="244" spans="1:6">
      <c r="A244" s="165">
        <v>2020202</v>
      </c>
      <c r="B244" s="165" t="s">
        <v>513</v>
      </c>
      <c r="C244" s="187"/>
      <c r="D244" s="184">
        <v>0</v>
      </c>
      <c r="E244" s="184">
        <f t="shared" si="6"/>
        <v>0</v>
      </c>
      <c r="F244" s="17" t="str">
        <f t="shared" si="7"/>
        <v/>
      </c>
    </row>
    <row r="245" spans="1:6">
      <c r="A245" s="165">
        <v>20203</v>
      </c>
      <c r="B245" s="164" t="s">
        <v>514</v>
      </c>
      <c r="C245" s="188"/>
      <c r="D245" s="183">
        <f>SUM(D246:D247)</f>
        <v>0</v>
      </c>
      <c r="E245" s="183">
        <f t="shared" si="6"/>
        <v>0</v>
      </c>
      <c r="F245" s="17" t="str">
        <f t="shared" si="7"/>
        <v/>
      </c>
    </row>
    <row r="246" spans="1:6">
      <c r="A246" s="165">
        <v>2020304</v>
      </c>
      <c r="B246" s="165" t="s">
        <v>515</v>
      </c>
      <c r="C246" s="187"/>
      <c r="D246" s="184">
        <v>0</v>
      </c>
      <c r="E246" s="184">
        <f t="shared" si="6"/>
        <v>0</v>
      </c>
      <c r="F246" s="17" t="str">
        <f t="shared" si="7"/>
        <v/>
      </c>
    </row>
    <row r="247" spans="1:6">
      <c r="A247" s="165">
        <v>2020306</v>
      </c>
      <c r="B247" s="165" t="s">
        <v>516</v>
      </c>
      <c r="C247" s="187"/>
      <c r="D247" s="184">
        <v>0</v>
      </c>
      <c r="E247" s="184">
        <f t="shared" si="6"/>
        <v>0</v>
      </c>
      <c r="F247" s="17" t="str">
        <f t="shared" si="7"/>
        <v/>
      </c>
    </row>
    <row r="248" spans="1:6">
      <c r="A248" s="165">
        <v>20204</v>
      </c>
      <c r="B248" s="164" t="s">
        <v>517</v>
      </c>
      <c r="C248" s="188"/>
      <c r="D248" s="183">
        <f>SUM(D249:D253)</f>
        <v>0</v>
      </c>
      <c r="E248" s="183">
        <f t="shared" si="6"/>
        <v>0</v>
      </c>
      <c r="F248" s="17" t="str">
        <f t="shared" si="7"/>
        <v/>
      </c>
    </row>
    <row r="249" spans="1:6">
      <c r="A249" s="165">
        <v>2020401</v>
      </c>
      <c r="B249" s="165" t="s">
        <v>518</v>
      </c>
      <c r="C249" s="187"/>
      <c r="D249" s="184">
        <v>0</v>
      </c>
      <c r="E249" s="184">
        <f t="shared" si="6"/>
        <v>0</v>
      </c>
      <c r="F249" s="17" t="str">
        <f t="shared" si="7"/>
        <v/>
      </c>
    </row>
    <row r="250" spans="1:6">
      <c r="A250" s="165">
        <v>2020402</v>
      </c>
      <c r="B250" s="165" t="s">
        <v>519</v>
      </c>
      <c r="C250" s="187"/>
      <c r="D250" s="184">
        <v>0</v>
      </c>
      <c r="E250" s="184">
        <f t="shared" si="6"/>
        <v>0</v>
      </c>
      <c r="F250" s="17" t="str">
        <f t="shared" si="7"/>
        <v/>
      </c>
    </row>
    <row r="251" spans="1:6">
      <c r="A251" s="165">
        <v>2020403</v>
      </c>
      <c r="B251" s="165" t="s">
        <v>520</v>
      </c>
      <c r="C251" s="187"/>
      <c r="D251" s="184">
        <v>0</v>
      </c>
      <c r="E251" s="184">
        <f t="shared" si="6"/>
        <v>0</v>
      </c>
      <c r="F251" s="17" t="str">
        <f t="shared" si="7"/>
        <v/>
      </c>
    </row>
    <row r="252" spans="1:6">
      <c r="A252" s="165">
        <v>2020404</v>
      </c>
      <c r="B252" s="165" t="s">
        <v>521</v>
      </c>
      <c r="C252" s="187"/>
      <c r="D252" s="184">
        <v>0</v>
      </c>
      <c r="E252" s="184">
        <f t="shared" si="6"/>
        <v>0</v>
      </c>
      <c r="F252" s="17" t="str">
        <f t="shared" si="7"/>
        <v/>
      </c>
    </row>
    <row r="253" spans="1:6">
      <c r="A253" s="165">
        <v>2020499</v>
      </c>
      <c r="B253" s="165" t="s">
        <v>522</v>
      </c>
      <c r="C253" s="187"/>
      <c r="D253" s="184">
        <v>0</v>
      </c>
      <c r="E253" s="184">
        <f t="shared" si="6"/>
        <v>0</v>
      </c>
      <c r="F253" s="17" t="str">
        <f t="shared" si="7"/>
        <v/>
      </c>
    </row>
    <row r="254" spans="1:6">
      <c r="A254" s="165">
        <v>20205</v>
      </c>
      <c r="B254" s="164" t="s">
        <v>523</v>
      </c>
      <c r="C254" s="188"/>
      <c r="D254" s="183">
        <f>SUM(D255:D258)</f>
        <v>0</v>
      </c>
      <c r="E254" s="183">
        <f t="shared" si="6"/>
        <v>0</v>
      </c>
      <c r="F254" s="17" t="str">
        <f t="shared" si="7"/>
        <v/>
      </c>
    </row>
    <row r="255" spans="1:6">
      <c r="A255" s="165">
        <v>2020503</v>
      </c>
      <c r="B255" s="165" t="s">
        <v>524</v>
      </c>
      <c r="C255" s="187"/>
      <c r="D255" s="184">
        <v>0</v>
      </c>
      <c r="E255" s="184">
        <f t="shared" si="6"/>
        <v>0</v>
      </c>
      <c r="F255" s="17" t="str">
        <f t="shared" si="7"/>
        <v/>
      </c>
    </row>
    <row r="256" spans="1:6">
      <c r="A256" s="165">
        <v>2020504</v>
      </c>
      <c r="B256" s="165" t="s">
        <v>525</v>
      </c>
      <c r="C256" s="187"/>
      <c r="D256" s="184">
        <v>0</v>
      </c>
      <c r="E256" s="184">
        <f t="shared" si="6"/>
        <v>0</v>
      </c>
      <c r="F256" s="17" t="str">
        <f t="shared" si="7"/>
        <v/>
      </c>
    </row>
    <row r="257" spans="1:6">
      <c r="A257" s="165">
        <v>2020505</v>
      </c>
      <c r="B257" s="165" t="s">
        <v>526</v>
      </c>
      <c r="C257" s="187"/>
      <c r="D257" s="184">
        <v>0</v>
      </c>
      <c r="E257" s="184">
        <f t="shared" si="6"/>
        <v>0</v>
      </c>
      <c r="F257" s="17" t="str">
        <f t="shared" si="7"/>
        <v/>
      </c>
    </row>
    <row r="258" spans="1:6">
      <c r="A258" s="165">
        <v>2020599</v>
      </c>
      <c r="B258" s="165" t="s">
        <v>527</v>
      </c>
      <c r="C258" s="187"/>
      <c r="D258" s="184">
        <v>0</v>
      </c>
      <c r="E258" s="184">
        <f t="shared" si="6"/>
        <v>0</v>
      </c>
      <c r="F258" s="17" t="str">
        <f t="shared" si="7"/>
        <v/>
      </c>
    </row>
    <row r="259" spans="1:6">
      <c r="A259" s="165">
        <v>20206</v>
      </c>
      <c r="B259" s="164" t="s">
        <v>528</v>
      </c>
      <c r="C259" s="188"/>
      <c r="D259" s="183">
        <f>D260</f>
        <v>0</v>
      </c>
      <c r="E259" s="183">
        <f t="shared" si="6"/>
        <v>0</v>
      </c>
      <c r="F259" s="17" t="str">
        <f t="shared" si="7"/>
        <v/>
      </c>
    </row>
    <row r="260" spans="1:6">
      <c r="A260" s="165">
        <v>2020601</v>
      </c>
      <c r="B260" s="165" t="s">
        <v>529</v>
      </c>
      <c r="C260" s="187"/>
      <c r="D260" s="184">
        <v>0</v>
      </c>
      <c r="E260" s="184">
        <f t="shared" ref="E260:E323" si="8">D260-C260</f>
        <v>0</v>
      </c>
      <c r="F260" s="17" t="str">
        <f t="shared" ref="F260:F323" si="9">IF(C260&lt;&gt;0,ROUND(100*(D260/C260-1),1),"")</f>
        <v/>
      </c>
    </row>
    <row r="261" spans="1:6">
      <c r="A261" s="165">
        <v>20207</v>
      </c>
      <c r="B261" s="164" t="s">
        <v>530</v>
      </c>
      <c r="C261" s="188"/>
      <c r="D261" s="183">
        <f>SUM(D262:D265)</f>
        <v>0</v>
      </c>
      <c r="E261" s="183">
        <f t="shared" si="8"/>
        <v>0</v>
      </c>
      <c r="F261" s="17" t="str">
        <f t="shared" si="9"/>
        <v/>
      </c>
    </row>
    <row r="262" spans="1:6">
      <c r="A262" s="165">
        <v>2020701</v>
      </c>
      <c r="B262" s="165" t="s">
        <v>531</v>
      </c>
      <c r="C262" s="187"/>
      <c r="D262" s="184">
        <v>0</v>
      </c>
      <c r="E262" s="184">
        <f t="shared" si="8"/>
        <v>0</v>
      </c>
      <c r="F262" s="17" t="str">
        <f t="shared" si="9"/>
        <v/>
      </c>
    </row>
    <row r="263" spans="1:6">
      <c r="A263" s="165">
        <v>2020702</v>
      </c>
      <c r="B263" s="165" t="s">
        <v>532</v>
      </c>
      <c r="C263" s="187"/>
      <c r="D263" s="184">
        <v>0</v>
      </c>
      <c r="E263" s="184">
        <f t="shared" si="8"/>
        <v>0</v>
      </c>
      <c r="F263" s="17" t="str">
        <f t="shared" si="9"/>
        <v/>
      </c>
    </row>
    <row r="264" spans="1:6">
      <c r="A264" s="165">
        <v>2020703</v>
      </c>
      <c r="B264" s="165" t="s">
        <v>533</v>
      </c>
      <c r="C264" s="187"/>
      <c r="D264" s="184">
        <v>0</v>
      </c>
      <c r="E264" s="184">
        <f t="shared" si="8"/>
        <v>0</v>
      </c>
      <c r="F264" s="17" t="str">
        <f t="shared" si="9"/>
        <v/>
      </c>
    </row>
    <row r="265" spans="1:6">
      <c r="A265" s="165">
        <v>2020799</v>
      </c>
      <c r="B265" s="165" t="s">
        <v>201</v>
      </c>
      <c r="C265" s="187"/>
      <c r="D265" s="184">
        <v>0</v>
      </c>
      <c r="E265" s="184">
        <f t="shared" si="8"/>
        <v>0</v>
      </c>
      <c r="F265" s="17" t="str">
        <f t="shared" si="9"/>
        <v/>
      </c>
    </row>
    <row r="266" spans="1:6">
      <c r="A266" s="165">
        <v>20208</v>
      </c>
      <c r="B266" s="164" t="s">
        <v>534</v>
      </c>
      <c r="C266" s="188"/>
      <c r="D266" s="183">
        <f>SUM(D267:D271)</f>
        <v>0</v>
      </c>
      <c r="E266" s="183">
        <f t="shared" si="8"/>
        <v>0</v>
      </c>
      <c r="F266" s="17" t="str">
        <f t="shared" si="9"/>
        <v/>
      </c>
    </row>
    <row r="267" spans="1:6">
      <c r="A267" s="165">
        <v>2020801</v>
      </c>
      <c r="B267" s="165" t="s">
        <v>381</v>
      </c>
      <c r="C267" s="187"/>
      <c r="D267" s="184">
        <v>0</v>
      </c>
      <c r="E267" s="184">
        <f t="shared" si="8"/>
        <v>0</v>
      </c>
      <c r="F267" s="17" t="str">
        <f t="shared" si="9"/>
        <v/>
      </c>
    </row>
    <row r="268" spans="1:6">
      <c r="A268" s="165">
        <v>2020802</v>
      </c>
      <c r="B268" s="165" t="s">
        <v>382</v>
      </c>
      <c r="C268" s="187"/>
      <c r="D268" s="184">
        <v>0</v>
      </c>
      <c r="E268" s="184">
        <f t="shared" si="8"/>
        <v>0</v>
      </c>
      <c r="F268" s="17" t="str">
        <f t="shared" si="9"/>
        <v/>
      </c>
    </row>
    <row r="269" spans="1:6">
      <c r="A269" s="165">
        <v>2020803</v>
      </c>
      <c r="B269" s="165" t="s">
        <v>383</v>
      </c>
      <c r="C269" s="187"/>
      <c r="D269" s="184">
        <v>0</v>
      </c>
      <c r="E269" s="184">
        <f t="shared" si="8"/>
        <v>0</v>
      </c>
      <c r="F269" s="17" t="str">
        <f t="shared" si="9"/>
        <v/>
      </c>
    </row>
    <row r="270" spans="1:6">
      <c r="A270" s="165">
        <v>2020850</v>
      </c>
      <c r="B270" s="165" t="s">
        <v>390</v>
      </c>
      <c r="C270" s="187"/>
      <c r="D270" s="184">
        <v>0</v>
      </c>
      <c r="E270" s="184">
        <f t="shared" si="8"/>
        <v>0</v>
      </c>
      <c r="F270" s="17" t="str">
        <f t="shared" si="9"/>
        <v/>
      </c>
    </row>
    <row r="271" spans="1:6">
      <c r="A271" s="165">
        <v>2020899</v>
      </c>
      <c r="B271" s="165" t="s">
        <v>535</v>
      </c>
      <c r="C271" s="187"/>
      <c r="D271" s="184">
        <v>0</v>
      </c>
      <c r="E271" s="184">
        <f t="shared" si="8"/>
        <v>0</v>
      </c>
      <c r="F271" s="17" t="str">
        <f t="shared" si="9"/>
        <v/>
      </c>
    </row>
    <row r="272" spans="1:6">
      <c r="A272" s="165">
        <v>20299</v>
      </c>
      <c r="B272" s="164" t="s">
        <v>536</v>
      </c>
      <c r="C272" s="188"/>
      <c r="D272" s="183">
        <f>D273</f>
        <v>0</v>
      </c>
      <c r="E272" s="183">
        <f t="shared" si="8"/>
        <v>0</v>
      </c>
      <c r="F272" s="17" t="str">
        <f t="shared" si="9"/>
        <v/>
      </c>
    </row>
    <row r="273" spans="1:6">
      <c r="A273" s="165">
        <v>2029999</v>
      </c>
      <c r="B273" s="165" t="s">
        <v>537</v>
      </c>
      <c r="C273" s="187"/>
      <c r="D273" s="184">
        <v>0</v>
      </c>
      <c r="E273" s="184">
        <f t="shared" si="8"/>
        <v>0</v>
      </c>
      <c r="F273" s="17" t="str">
        <f t="shared" si="9"/>
        <v/>
      </c>
    </row>
    <row r="274" ht="13.5" spans="1:6">
      <c r="A274" s="165">
        <v>203</v>
      </c>
      <c r="B274" s="164" t="s">
        <v>538</v>
      </c>
      <c r="C274" s="183">
        <f>SUM(C275,C279,C281,C283,C291)</f>
        <v>235</v>
      </c>
      <c r="D274" s="183">
        <f>SUM(D275,D279,D281,D283,D291)</f>
        <v>130</v>
      </c>
      <c r="E274" s="183">
        <f t="shared" si="8"/>
        <v>-105</v>
      </c>
      <c r="F274" s="17">
        <f t="shared" si="9"/>
        <v>-44.7</v>
      </c>
    </row>
    <row r="275" spans="1:6">
      <c r="A275" s="165">
        <v>20301</v>
      </c>
      <c r="B275" s="164" t="s">
        <v>539</v>
      </c>
      <c r="C275" s="188"/>
      <c r="D275" s="183">
        <f>SUM(D276:D278)</f>
        <v>0</v>
      </c>
      <c r="E275" s="183">
        <f t="shared" si="8"/>
        <v>0</v>
      </c>
      <c r="F275" s="17" t="str">
        <f t="shared" si="9"/>
        <v/>
      </c>
    </row>
    <row r="276" spans="1:6">
      <c r="A276" s="165">
        <v>2030101</v>
      </c>
      <c r="B276" s="165" t="s">
        <v>540</v>
      </c>
      <c r="C276" s="187"/>
      <c r="D276" s="184">
        <v>0</v>
      </c>
      <c r="E276" s="184">
        <f t="shared" si="8"/>
        <v>0</v>
      </c>
      <c r="F276" s="17" t="str">
        <f t="shared" si="9"/>
        <v/>
      </c>
    </row>
    <row r="277" spans="1:6">
      <c r="A277" s="165">
        <v>2030102</v>
      </c>
      <c r="B277" s="165" t="s">
        <v>541</v>
      </c>
      <c r="C277" s="187"/>
      <c r="D277" s="184">
        <v>0</v>
      </c>
      <c r="E277" s="184">
        <f t="shared" si="8"/>
        <v>0</v>
      </c>
      <c r="F277" s="17" t="str">
        <f t="shared" si="9"/>
        <v/>
      </c>
    </row>
    <row r="278" spans="1:6">
      <c r="A278" s="165">
        <v>2030199</v>
      </c>
      <c r="B278" s="165" t="s">
        <v>542</v>
      </c>
      <c r="C278" s="187"/>
      <c r="D278" s="184">
        <v>0</v>
      </c>
      <c r="E278" s="184">
        <f t="shared" si="8"/>
        <v>0</v>
      </c>
      <c r="F278" s="17" t="str">
        <f t="shared" si="9"/>
        <v/>
      </c>
    </row>
    <row r="279" spans="1:6">
      <c r="A279" s="165">
        <v>20304</v>
      </c>
      <c r="B279" s="164" t="s">
        <v>543</v>
      </c>
      <c r="C279" s="188"/>
      <c r="D279" s="183">
        <f>D280</f>
        <v>0</v>
      </c>
      <c r="E279" s="183">
        <f t="shared" si="8"/>
        <v>0</v>
      </c>
      <c r="F279" s="17" t="str">
        <f t="shared" si="9"/>
        <v/>
      </c>
    </row>
    <row r="280" spans="1:6">
      <c r="A280" s="165">
        <v>2030401</v>
      </c>
      <c r="B280" s="165" t="s">
        <v>544</v>
      </c>
      <c r="C280" s="187"/>
      <c r="D280" s="184">
        <v>0</v>
      </c>
      <c r="E280" s="184">
        <f t="shared" si="8"/>
        <v>0</v>
      </c>
      <c r="F280" s="17" t="str">
        <f t="shared" si="9"/>
        <v/>
      </c>
    </row>
    <row r="281" spans="1:6">
      <c r="A281" s="165">
        <v>20305</v>
      </c>
      <c r="B281" s="164" t="s">
        <v>545</v>
      </c>
      <c r="C281" s="188"/>
      <c r="D281" s="183">
        <f>D282</f>
        <v>0</v>
      </c>
      <c r="E281" s="183">
        <f t="shared" si="8"/>
        <v>0</v>
      </c>
      <c r="F281" s="17" t="str">
        <f t="shared" si="9"/>
        <v/>
      </c>
    </row>
    <row r="282" spans="1:6">
      <c r="A282" s="165">
        <v>2030501</v>
      </c>
      <c r="B282" s="165" t="s">
        <v>546</v>
      </c>
      <c r="C282" s="187"/>
      <c r="D282" s="184">
        <v>0</v>
      </c>
      <c r="E282" s="184">
        <f t="shared" si="8"/>
        <v>0</v>
      </c>
      <c r="F282" s="17" t="str">
        <f t="shared" si="9"/>
        <v/>
      </c>
    </row>
    <row r="283" ht="13.5" spans="1:6">
      <c r="A283" s="165">
        <v>20306</v>
      </c>
      <c r="B283" s="164" t="s">
        <v>547</v>
      </c>
      <c r="C283" s="183">
        <f>SUM(C284:C290)</f>
        <v>235</v>
      </c>
      <c r="D283" s="183">
        <f>SUM(D284:D290)</f>
        <v>130</v>
      </c>
      <c r="E283" s="183">
        <f t="shared" si="8"/>
        <v>-105</v>
      </c>
      <c r="F283" s="17">
        <f t="shared" si="9"/>
        <v>-44.7</v>
      </c>
    </row>
    <row r="284" ht="13.5" spans="1:6">
      <c r="A284" s="165">
        <v>2030601</v>
      </c>
      <c r="B284" s="165" t="s">
        <v>548</v>
      </c>
      <c r="C284" s="184">
        <v>63</v>
      </c>
      <c r="D284" s="184">
        <v>59</v>
      </c>
      <c r="E284" s="184">
        <f t="shared" si="8"/>
        <v>-4</v>
      </c>
      <c r="F284" s="17">
        <f t="shared" si="9"/>
        <v>-6.3</v>
      </c>
    </row>
    <row r="285" spans="1:6">
      <c r="A285" s="165">
        <v>2030602</v>
      </c>
      <c r="B285" s="165" t="s">
        <v>549</v>
      </c>
      <c r="C285" s="187"/>
      <c r="D285" s="184">
        <v>0</v>
      </c>
      <c r="E285" s="184">
        <f t="shared" si="8"/>
        <v>0</v>
      </c>
      <c r="F285" s="17" t="str">
        <f t="shared" si="9"/>
        <v/>
      </c>
    </row>
    <row r="286" spans="1:6">
      <c r="A286" s="165">
        <v>2030603</v>
      </c>
      <c r="B286" s="165" t="s">
        <v>550</v>
      </c>
      <c r="C286" s="187"/>
      <c r="D286" s="184">
        <v>0</v>
      </c>
      <c r="E286" s="184">
        <f t="shared" si="8"/>
        <v>0</v>
      </c>
      <c r="F286" s="17" t="str">
        <f t="shared" si="9"/>
        <v/>
      </c>
    </row>
    <row r="287" spans="1:6">
      <c r="A287" s="165">
        <v>2030604</v>
      </c>
      <c r="B287" s="165" t="s">
        <v>551</v>
      </c>
      <c r="C287" s="187"/>
      <c r="D287" s="184">
        <v>0</v>
      </c>
      <c r="E287" s="184">
        <f t="shared" si="8"/>
        <v>0</v>
      </c>
      <c r="F287" s="17" t="str">
        <f t="shared" si="9"/>
        <v/>
      </c>
    </row>
    <row r="288" ht="13.5" spans="1:6">
      <c r="A288" s="165">
        <v>2030607</v>
      </c>
      <c r="B288" s="165" t="s">
        <v>552</v>
      </c>
      <c r="C288" s="184">
        <v>162</v>
      </c>
      <c r="D288" s="184">
        <v>66</v>
      </c>
      <c r="E288" s="184">
        <f t="shared" si="8"/>
        <v>-96</v>
      </c>
      <c r="F288" s="17">
        <f t="shared" si="9"/>
        <v>-59.3</v>
      </c>
    </row>
    <row r="289" spans="1:6">
      <c r="A289" s="165">
        <v>2030608</v>
      </c>
      <c r="B289" s="165" t="s">
        <v>553</v>
      </c>
      <c r="C289" s="187"/>
      <c r="D289" s="184">
        <v>0</v>
      </c>
      <c r="E289" s="184">
        <f t="shared" si="8"/>
        <v>0</v>
      </c>
      <c r="F289" s="17" t="str">
        <f t="shared" si="9"/>
        <v/>
      </c>
    </row>
    <row r="290" ht="13.5" spans="1:6">
      <c r="A290" s="165">
        <v>2030699</v>
      </c>
      <c r="B290" s="165" t="s">
        <v>554</v>
      </c>
      <c r="C290" s="184">
        <v>10</v>
      </c>
      <c r="D290" s="184">
        <v>5</v>
      </c>
      <c r="E290" s="184">
        <f t="shared" si="8"/>
        <v>-5</v>
      </c>
      <c r="F290" s="17">
        <f t="shared" si="9"/>
        <v>-50</v>
      </c>
    </row>
    <row r="291" spans="1:6">
      <c r="A291" s="165">
        <v>20399</v>
      </c>
      <c r="B291" s="164" t="s">
        <v>555</v>
      </c>
      <c r="C291" s="188"/>
      <c r="D291" s="183">
        <f>D292</f>
        <v>0</v>
      </c>
      <c r="E291" s="183">
        <f t="shared" si="8"/>
        <v>0</v>
      </c>
      <c r="F291" s="17" t="str">
        <f t="shared" si="9"/>
        <v/>
      </c>
    </row>
    <row r="292" spans="1:6">
      <c r="A292" s="165">
        <v>2039999</v>
      </c>
      <c r="B292" s="165" t="s">
        <v>556</v>
      </c>
      <c r="C292" s="187"/>
      <c r="D292" s="184">
        <v>0</v>
      </c>
      <c r="E292" s="184">
        <f t="shared" si="8"/>
        <v>0</v>
      </c>
      <c r="F292" s="17" t="str">
        <f t="shared" si="9"/>
        <v/>
      </c>
    </row>
    <row r="293" ht="13.5" spans="1:6">
      <c r="A293" s="165">
        <v>204</v>
      </c>
      <c r="B293" s="164" t="s">
        <v>557</v>
      </c>
      <c r="C293" s="183">
        <f>SUM(C294,C297,C308,C315,C323,C332,C346,C356,C366,C374,C380)</f>
        <v>10071</v>
      </c>
      <c r="D293" s="183">
        <f>SUM(D294,D297,D308,D315,D323,D332,D346,D356,D366,D374,D380)</f>
        <v>9536</v>
      </c>
      <c r="E293" s="183">
        <f t="shared" si="8"/>
        <v>-535</v>
      </c>
      <c r="F293" s="17">
        <f t="shared" si="9"/>
        <v>-5.3</v>
      </c>
    </row>
    <row r="294" ht="13.5" spans="1:6">
      <c r="A294" s="165">
        <v>20401</v>
      </c>
      <c r="B294" s="164" t="s">
        <v>558</v>
      </c>
      <c r="C294" s="183">
        <f>SUM(C295:C296)</f>
        <v>20</v>
      </c>
      <c r="D294" s="183">
        <f>SUM(D295:D296)</f>
        <v>23</v>
      </c>
      <c r="E294" s="183">
        <f t="shared" si="8"/>
        <v>3</v>
      </c>
      <c r="F294" s="17">
        <f t="shared" si="9"/>
        <v>15</v>
      </c>
    </row>
    <row r="295" ht="13.5" spans="1:6">
      <c r="A295" s="165">
        <v>2040101</v>
      </c>
      <c r="B295" s="165" t="s">
        <v>559</v>
      </c>
      <c r="C295" s="184">
        <v>20</v>
      </c>
      <c r="D295" s="184">
        <v>9</v>
      </c>
      <c r="E295" s="184">
        <f t="shared" si="8"/>
        <v>-11</v>
      </c>
      <c r="F295" s="17">
        <f t="shared" si="9"/>
        <v>-55</v>
      </c>
    </row>
    <row r="296" spans="1:6">
      <c r="A296" s="165">
        <v>2040199</v>
      </c>
      <c r="B296" s="165" t="s">
        <v>560</v>
      </c>
      <c r="C296" s="187"/>
      <c r="D296" s="184">
        <v>14</v>
      </c>
      <c r="E296" s="184">
        <f t="shared" si="8"/>
        <v>14</v>
      </c>
      <c r="F296" s="17" t="str">
        <f t="shared" si="9"/>
        <v/>
      </c>
    </row>
    <row r="297" ht="13.5" spans="1:6">
      <c r="A297" s="165">
        <v>20402</v>
      </c>
      <c r="B297" s="164" t="s">
        <v>561</v>
      </c>
      <c r="C297" s="183">
        <f>SUM(C298:C307)</f>
        <v>8131</v>
      </c>
      <c r="D297" s="183">
        <f>SUM(D298:D307)</f>
        <v>7786</v>
      </c>
      <c r="E297" s="183">
        <f t="shared" si="8"/>
        <v>-345</v>
      </c>
      <c r="F297" s="17">
        <f t="shared" si="9"/>
        <v>-4.2</v>
      </c>
    </row>
    <row r="298" ht="13.5" spans="1:6">
      <c r="A298" s="165">
        <v>2040201</v>
      </c>
      <c r="B298" s="165" t="s">
        <v>381</v>
      </c>
      <c r="C298" s="184">
        <v>4918</v>
      </c>
      <c r="D298" s="184">
        <v>4658</v>
      </c>
      <c r="E298" s="184">
        <f t="shared" si="8"/>
        <v>-260</v>
      </c>
      <c r="F298" s="17">
        <f t="shared" si="9"/>
        <v>-5.3</v>
      </c>
    </row>
    <row r="299" ht="13.5" spans="1:6">
      <c r="A299" s="165">
        <v>2040202</v>
      </c>
      <c r="B299" s="165" t="s">
        <v>382</v>
      </c>
      <c r="C299" s="184">
        <v>1512</v>
      </c>
      <c r="D299" s="184">
        <v>1951</v>
      </c>
      <c r="E299" s="184">
        <f t="shared" si="8"/>
        <v>439</v>
      </c>
      <c r="F299" s="17">
        <f t="shared" si="9"/>
        <v>29</v>
      </c>
    </row>
    <row r="300" spans="1:6">
      <c r="A300" s="165">
        <v>2040203</v>
      </c>
      <c r="B300" s="165" t="s">
        <v>383</v>
      </c>
      <c r="C300" s="187"/>
      <c r="D300" s="184">
        <v>0</v>
      </c>
      <c r="E300" s="184">
        <f t="shared" si="8"/>
        <v>0</v>
      </c>
      <c r="F300" s="17" t="str">
        <f t="shared" si="9"/>
        <v/>
      </c>
    </row>
    <row r="301" ht="13.5" spans="1:6">
      <c r="A301" s="165">
        <v>2040219</v>
      </c>
      <c r="B301" s="165" t="s">
        <v>422</v>
      </c>
      <c r="C301" s="184">
        <v>134</v>
      </c>
      <c r="D301" s="184">
        <v>107</v>
      </c>
      <c r="E301" s="184">
        <f t="shared" si="8"/>
        <v>-27</v>
      </c>
      <c r="F301" s="17">
        <f t="shared" si="9"/>
        <v>-20.1</v>
      </c>
    </row>
    <row r="302" ht="13.5" spans="1:6">
      <c r="A302" s="165">
        <v>2040220</v>
      </c>
      <c r="B302" s="165" t="s">
        <v>562</v>
      </c>
      <c r="C302" s="184">
        <v>975</v>
      </c>
      <c r="D302" s="184">
        <v>669</v>
      </c>
      <c r="E302" s="184">
        <f t="shared" si="8"/>
        <v>-306</v>
      </c>
      <c r="F302" s="17">
        <f t="shared" si="9"/>
        <v>-31.4</v>
      </c>
    </row>
    <row r="303" spans="1:6">
      <c r="A303" s="165">
        <v>2040221</v>
      </c>
      <c r="B303" s="165" t="s">
        <v>563</v>
      </c>
      <c r="C303" s="187"/>
      <c r="D303" s="184">
        <v>4</v>
      </c>
      <c r="E303" s="184">
        <f t="shared" si="8"/>
        <v>4</v>
      </c>
      <c r="F303" s="17" t="str">
        <f t="shared" si="9"/>
        <v/>
      </c>
    </row>
    <row r="304" spans="1:6">
      <c r="A304" s="165">
        <v>2040222</v>
      </c>
      <c r="B304" s="165" t="s">
        <v>564</v>
      </c>
      <c r="C304" s="187"/>
      <c r="D304" s="184">
        <v>0</v>
      </c>
      <c r="E304" s="184">
        <f t="shared" si="8"/>
        <v>0</v>
      </c>
      <c r="F304" s="17" t="str">
        <f t="shared" si="9"/>
        <v/>
      </c>
    </row>
    <row r="305" spans="1:6">
      <c r="A305" s="165">
        <v>2040223</v>
      </c>
      <c r="B305" s="165" t="s">
        <v>565</v>
      </c>
      <c r="C305" s="187"/>
      <c r="D305" s="184">
        <v>0</v>
      </c>
      <c r="E305" s="184">
        <f t="shared" si="8"/>
        <v>0</v>
      </c>
      <c r="F305" s="17" t="str">
        <f t="shared" si="9"/>
        <v/>
      </c>
    </row>
    <row r="306" ht="13.5" spans="1:6">
      <c r="A306" s="165">
        <v>2040250</v>
      </c>
      <c r="B306" s="165" t="s">
        <v>390</v>
      </c>
      <c r="C306" s="184">
        <v>32</v>
      </c>
      <c r="D306" s="184">
        <v>31</v>
      </c>
      <c r="E306" s="184">
        <f t="shared" si="8"/>
        <v>-1</v>
      </c>
      <c r="F306" s="17">
        <f t="shared" si="9"/>
        <v>-3.1</v>
      </c>
    </row>
    <row r="307" ht="13.5" spans="1:6">
      <c r="A307" s="165">
        <v>2040299</v>
      </c>
      <c r="B307" s="165" t="s">
        <v>566</v>
      </c>
      <c r="C307" s="184">
        <v>560</v>
      </c>
      <c r="D307" s="184">
        <v>366</v>
      </c>
      <c r="E307" s="184">
        <f t="shared" si="8"/>
        <v>-194</v>
      </c>
      <c r="F307" s="17">
        <f t="shared" si="9"/>
        <v>-34.6</v>
      </c>
    </row>
    <row r="308" ht="13.5" spans="1:6">
      <c r="A308" s="165">
        <v>20403</v>
      </c>
      <c r="B308" s="164" t="s">
        <v>567</v>
      </c>
      <c r="C308" s="183">
        <f>SUM(C309:C314)</f>
        <v>208</v>
      </c>
      <c r="D308" s="183">
        <f>SUM(D309:D314)</f>
        <v>229</v>
      </c>
      <c r="E308" s="183">
        <f t="shared" si="8"/>
        <v>21</v>
      </c>
      <c r="F308" s="17">
        <f t="shared" si="9"/>
        <v>10.1</v>
      </c>
    </row>
    <row r="309" spans="1:6">
      <c r="A309" s="165">
        <v>2040301</v>
      </c>
      <c r="B309" s="165" t="s">
        <v>381</v>
      </c>
      <c r="C309" s="187"/>
      <c r="D309" s="184">
        <v>0</v>
      </c>
      <c r="E309" s="184">
        <f t="shared" si="8"/>
        <v>0</v>
      </c>
      <c r="F309" s="17" t="str">
        <f t="shared" si="9"/>
        <v/>
      </c>
    </row>
    <row r="310" spans="1:6">
      <c r="A310" s="165">
        <v>2040302</v>
      </c>
      <c r="B310" s="165" t="s">
        <v>382</v>
      </c>
      <c r="C310" s="187"/>
      <c r="D310" s="184">
        <v>0</v>
      </c>
      <c r="E310" s="184">
        <f t="shared" si="8"/>
        <v>0</v>
      </c>
      <c r="F310" s="17" t="str">
        <f t="shared" si="9"/>
        <v/>
      </c>
    </row>
    <row r="311" spans="1:6">
      <c r="A311" s="165">
        <v>2040303</v>
      </c>
      <c r="B311" s="165" t="s">
        <v>383</v>
      </c>
      <c r="C311" s="187"/>
      <c r="D311" s="184">
        <v>0</v>
      </c>
      <c r="E311" s="184">
        <f t="shared" si="8"/>
        <v>0</v>
      </c>
      <c r="F311" s="17" t="str">
        <f t="shared" si="9"/>
        <v/>
      </c>
    </row>
    <row r="312" ht="13.5" spans="1:6">
      <c r="A312" s="165">
        <v>2040304</v>
      </c>
      <c r="B312" s="165" t="s">
        <v>568</v>
      </c>
      <c r="C312" s="184">
        <v>208</v>
      </c>
      <c r="D312" s="184">
        <v>229</v>
      </c>
      <c r="E312" s="184">
        <f t="shared" si="8"/>
        <v>21</v>
      </c>
      <c r="F312" s="17">
        <f t="shared" si="9"/>
        <v>10.1</v>
      </c>
    </row>
    <row r="313" spans="1:6">
      <c r="A313" s="165">
        <v>2040350</v>
      </c>
      <c r="B313" s="165" t="s">
        <v>390</v>
      </c>
      <c r="C313" s="187"/>
      <c r="D313" s="184">
        <v>0</v>
      </c>
      <c r="E313" s="184">
        <f t="shared" si="8"/>
        <v>0</v>
      </c>
      <c r="F313" s="17" t="str">
        <f t="shared" si="9"/>
        <v/>
      </c>
    </row>
    <row r="314" spans="1:6">
      <c r="A314" s="165">
        <v>2040399</v>
      </c>
      <c r="B314" s="165" t="s">
        <v>569</v>
      </c>
      <c r="C314" s="187"/>
      <c r="D314" s="184">
        <v>0</v>
      </c>
      <c r="E314" s="184">
        <f t="shared" si="8"/>
        <v>0</v>
      </c>
      <c r="F314" s="17" t="str">
        <f t="shared" si="9"/>
        <v/>
      </c>
    </row>
    <row r="315" ht="13.5" spans="1:6">
      <c r="A315" s="165">
        <v>20404</v>
      </c>
      <c r="B315" s="164" t="s">
        <v>570</v>
      </c>
      <c r="C315" s="183">
        <f>SUM(C316:C322)</f>
        <v>102</v>
      </c>
      <c r="D315" s="183">
        <f>SUM(D316:D322)</f>
        <v>151</v>
      </c>
      <c r="E315" s="183">
        <f t="shared" si="8"/>
        <v>49</v>
      </c>
      <c r="F315" s="17">
        <f t="shared" si="9"/>
        <v>48</v>
      </c>
    </row>
    <row r="316" ht="13.5" spans="1:6">
      <c r="A316" s="165">
        <v>2040401</v>
      </c>
      <c r="B316" s="165" t="s">
        <v>381</v>
      </c>
      <c r="C316" s="184">
        <v>102</v>
      </c>
      <c r="D316" s="184">
        <v>142</v>
      </c>
      <c r="E316" s="184">
        <f t="shared" si="8"/>
        <v>40</v>
      </c>
      <c r="F316" s="17">
        <f t="shared" si="9"/>
        <v>39.2</v>
      </c>
    </row>
    <row r="317" spans="1:6">
      <c r="A317" s="165">
        <v>2040402</v>
      </c>
      <c r="B317" s="165" t="s">
        <v>382</v>
      </c>
      <c r="C317" s="187"/>
      <c r="D317" s="184">
        <v>0</v>
      </c>
      <c r="E317" s="184">
        <f t="shared" si="8"/>
        <v>0</v>
      </c>
      <c r="F317" s="17" t="str">
        <f t="shared" si="9"/>
        <v/>
      </c>
    </row>
    <row r="318" spans="1:6">
      <c r="A318" s="165">
        <v>2040403</v>
      </c>
      <c r="B318" s="165" t="s">
        <v>383</v>
      </c>
      <c r="C318" s="187"/>
      <c r="D318" s="184">
        <v>0</v>
      </c>
      <c r="E318" s="184">
        <f t="shared" si="8"/>
        <v>0</v>
      </c>
      <c r="F318" s="17" t="str">
        <f t="shared" si="9"/>
        <v/>
      </c>
    </row>
    <row r="319" spans="1:6">
      <c r="A319" s="165">
        <v>2040409</v>
      </c>
      <c r="B319" s="165" t="s">
        <v>571</v>
      </c>
      <c r="C319" s="187"/>
      <c r="D319" s="184">
        <v>0</v>
      </c>
      <c r="E319" s="184">
        <f t="shared" si="8"/>
        <v>0</v>
      </c>
      <c r="F319" s="17" t="str">
        <f t="shared" si="9"/>
        <v/>
      </c>
    </row>
    <row r="320" spans="1:6">
      <c r="A320" s="165">
        <v>2040410</v>
      </c>
      <c r="B320" s="165" t="s">
        <v>572</v>
      </c>
      <c r="C320" s="187"/>
      <c r="D320" s="184">
        <v>0</v>
      </c>
      <c r="E320" s="184">
        <f t="shared" si="8"/>
        <v>0</v>
      </c>
      <c r="F320" s="17" t="str">
        <f t="shared" si="9"/>
        <v/>
      </c>
    </row>
    <row r="321" spans="1:6">
      <c r="A321" s="165">
        <v>2040450</v>
      </c>
      <c r="B321" s="165" t="s">
        <v>390</v>
      </c>
      <c r="C321" s="187"/>
      <c r="D321" s="184">
        <v>0</v>
      </c>
      <c r="E321" s="184">
        <f t="shared" si="8"/>
        <v>0</v>
      </c>
      <c r="F321" s="17" t="str">
        <f t="shared" si="9"/>
        <v/>
      </c>
    </row>
    <row r="322" spans="1:6">
      <c r="A322" s="165">
        <v>2040499</v>
      </c>
      <c r="B322" s="165" t="s">
        <v>573</v>
      </c>
      <c r="C322" s="187"/>
      <c r="D322" s="184">
        <v>9</v>
      </c>
      <c r="E322" s="184">
        <f t="shared" si="8"/>
        <v>9</v>
      </c>
      <c r="F322" s="17" t="str">
        <f t="shared" si="9"/>
        <v/>
      </c>
    </row>
    <row r="323" ht="13.5" spans="1:6">
      <c r="A323" s="165">
        <v>20405</v>
      </c>
      <c r="B323" s="164" t="s">
        <v>574</v>
      </c>
      <c r="C323" s="183">
        <f>SUM(C324:C331)</f>
        <v>762</v>
      </c>
      <c r="D323" s="183">
        <f>SUM(D324:D331)</f>
        <v>395</v>
      </c>
      <c r="E323" s="183">
        <f t="shared" si="8"/>
        <v>-367</v>
      </c>
      <c r="F323" s="17">
        <f t="shared" si="9"/>
        <v>-48.2</v>
      </c>
    </row>
    <row r="324" ht="13.5" spans="1:6">
      <c r="A324" s="165">
        <v>2040501</v>
      </c>
      <c r="B324" s="165" t="s">
        <v>381</v>
      </c>
      <c r="C324" s="184">
        <v>230</v>
      </c>
      <c r="D324" s="184">
        <v>298</v>
      </c>
      <c r="E324" s="184">
        <f t="shared" ref="E324:E387" si="10">D324-C324</f>
        <v>68</v>
      </c>
      <c r="F324" s="17">
        <f t="shared" ref="F324:F387" si="11">IF(C324&lt;&gt;0,ROUND(100*(D324/C324-1),1),"")</f>
        <v>29.6</v>
      </c>
    </row>
    <row r="325" ht="13.5" spans="1:6">
      <c r="A325" s="165">
        <v>2040502</v>
      </c>
      <c r="B325" s="165" t="s">
        <v>382</v>
      </c>
      <c r="C325" s="184">
        <v>61</v>
      </c>
      <c r="D325" s="184">
        <v>0</v>
      </c>
      <c r="E325" s="184">
        <f t="shared" si="10"/>
        <v>-61</v>
      </c>
      <c r="F325" s="17">
        <f t="shared" si="11"/>
        <v>-100</v>
      </c>
    </row>
    <row r="326" spans="1:6">
      <c r="A326" s="165">
        <v>2040503</v>
      </c>
      <c r="B326" s="165" t="s">
        <v>383</v>
      </c>
      <c r="C326" s="187"/>
      <c r="D326" s="184">
        <v>0</v>
      </c>
      <c r="E326" s="184">
        <f t="shared" si="10"/>
        <v>0</v>
      </c>
      <c r="F326" s="17" t="str">
        <f t="shared" si="11"/>
        <v/>
      </c>
    </row>
    <row r="327" spans="1:6">
      <c r="A327" s="165">
        <v>2040504</v>
      </c>
      <c r="B327" s="165" t="s">
        <v>575</v>
      </c>
      <c r="C327" s="187"/>
      <c r="D327" s="184">
        <v>0</v>
      </c>
      <c r="E327" s="184">
        <f t="shared" si="10"/>
        <v>0</v>
      </c>
      <c r="F327" s="17" t="str">
        <f t="shared" si="11"/>
        <v/>
      </c>
    </row>
    <row r="328" spans="1:6">
      <c r="A328" s="165">
        <v>2040505</v>
      </c>
      <c r="B328" s="165" t="s">
        <v>576</v>
      </c>
      <c r="C328" s="187"/>
      <c r="D328" s="184">
        <v>0</v>
      </c>
      <c r="E328" s="184">
        <f t="shared" si="10"/>
        <v>0</v>
      </c>
      <c r="F328" s="17" t="str">
        <f t="shared" si="11"/>
        <v/>
      </c>
    </row>
    <row r="329" ht="13.5" spans="1:6">
      <c r="A329" s="165">
        <v>2040506</v>
      </c>
      <c r="B329" s="165" t="s">
        <v>577</v>
      </c>
      <c r="C329" s="184">
        <v>445</v>
      </c>
      <c r="D329" s="184">
        <v>90</v>
      </c>
      <c r="E329" s="184">
        <f t="shared" si="10"/>
        <v>-355</v>
      </c>
      <c r="F329" s="17">
        <f t="shared" si="11"/>
        <v>-79.8</v>
      </c>
    </row>
    <row r="330" spans="1:6">
      <c r="A330" s="165">
        <v>2040550</v>
      </c>
      <c r="B330" s="165" t="s">
        <v>390</v>
      </c>
      <c r="C330" s="187"/>
      <c r="D330" s="184">
        <v>0</v>
      </c>
      <c r="E330" s="184">
        <f t="shared" si="10"/>
        <v>0</v>
      </c>
      <c r="F330" s="17" t="str">
        <f t="shared" si="11"/>
        <v/>
      </c>
    </row>
    <row r="331" ht="13.5" spans="1:6">
      <c r="A331" s="165">
        <v>2040599</v>
      </c>
      <c r="B331" s="165" t="s">
        <v>578</v>
      </c>
      <c r="C331" s="184">
        <v>26</v>
      </c>
      <c r="D331" s="184">
        <v>7</v>
      </c>
      <c r="E331" s="184">
        <f t="shared" si="10"/>
        <v>-19</v>
      </c>
      <c r="F331" s="17">
        <f t="shared" si="11"/>
        <v>-73.1</v>
      </c>
    </row>
    <row r="332" ht="13.5" spans="1:6">
      <c r="A332" s="165">
        <v>20406</v>
      </c>
      <c r="B332" s="164" t="s">
        <v>579</v>
      </c>
      <c r="C332" s="183">
        <f>SUM(C333:C345)</f>
        <v>848</v>
      </c>
      <c r="D332" s="183">
        <f>SUM(D333:D345)</f>
        <v>952</v>
      </c>
      <c r="E332" s="183">
        <f t="shared" si="10"/>
        <v>104</v>
      </c>
      <c r="F332" s="17">
        <f t="shared" si="11"/>
        <v>12.3</v>
      </c>
    </row>
    <row r="333" ht="13.5" spans="1:6">
      <c r="A333" s="165">
        <v>2040601</v>
      </c>
      <c r="B333" s="165" t="s">
        <v>381</v>
      </c>
      <c r="C333" s="184">
        <v>704</v>
      </c>
      <c r="D333" s="184">
        <v>754</v>
      </c>
      <c r="E333" s="184">
        <f t="shared" si="10"/>
        <v>50</v>
      </c>
      <c r="F333" s="17">
        <f t="shared" si="11"/>
        <v>7.1</v>
      </c>
    </row>
    <row r="334" ht="13.5" spans="1:6">
      <c r="A334" s="165">
        <v>2040602</v>
      </c>
      <c r="B334" s="165" t="s">
        <v>382</v>
      </c>
      <c r="C334" s="184">
        <v>84</v>
      </c>
      <c r="D334" s="184">
        <v>123</v>
      </c>
      <c r="E334" s="184">
        <f t="shared" si="10"/>
        <v>39</v>
      </c>
      <c r="F334" s="17">
        <f t="shared" si="11"/>
        <v>46.4</v>
      </c>
    </row>
    <row r="335" spans="1:6">
      <c r="A335" s="165">
        <v>2040603</v>
      </c>
      <c r="B335" s="165" t="s">
        <v>383</v>
      </c>
      <c r="C335" s="187"/>
      <c r="D335" s="184">
        <v>0</v>
      </c>
      <c r="E335" s="184">
        <f t="shared" si="10"/>
        <v>0</v>
      </c>
      <c r="F335" s="17" t="str">
        <f t="shared" si="11"/>
        <v/>
      </c>
    </row>
    <row r="336" ht="13.5" spans="1:6">
      <c r="A336" s="165">
        <v>2040604</v>
      </c>
      <c r="B336" s="165" t="s">
        <v>580</v>
      </c>
      <c r="C336" s="184">
        <v>3</v>
      </c>
      <c r="D336" s="184">
        <v>0</v>
      </c>
      <c r="E336" s="184">
        <f t="shared" si="10"/>
        <v>-3</v>
      </c>
      <c r="F336" s="17">
        <f t="shared" si="11"/>
        <v>-100</v>
      </c>
    </row>
    <row r="337" ht="13.5" spans="1:6">
      <c r="A337" s="165">
        <v>2040605</v>
      </c>
      <c r="B337" s="165" t="s">
        <v>581</v>
      </c>
      <c r="C337" s="184">
        <v>20</v>
      </c>
      <c r="D337" s="184">
        <v>8</v>
      </c>
      <c r="E337" s="184">
        <f t="shared" si="10"/>
        <v>-12</v>
      </c>
      <c r="F337" s="17">
        <f t="shared" si="11"/>
        <v>-60</v>
      </c>
    </row>
    <row r="338" spans="1:6">
      <c r="A338" s="165">
        <v>2040606</v>
      </c>
      <c r="B338" s="165" t="s">
        <v>582</v>
      </c>
      <c r="C338" s="187"/>
      <c r="D338" s="184">
        <v>6</v>
      </c>
      <c r="E338" s="184">
        <f t="shared" si="10"/>
        <v>6</v>
      </c>
      <c r="F338" s="17" t="str">
        <f t="shared" si="11"/>
        <v/>
      </c>
    </row>
    <row r="339" spans="1:6">
      <c r="A339" s="165">
        <v>2040607</v>
      </c>
      <c r="B339" s="165" t="s">
        <v>583</v>
      </c>
      <c r="C339" s="187"/>
      <c r="D339" s="184">
        <v>18</v>
      </c>
      <c r="E339" s="184">
        <f t="shared" si="10"/>
        <v>18</v>
      </c>
      <c r="F339" s="17" t="str">
        <f t="shared" si="11"/>
        <v/>
      </c>
    </row>
    <row r="340" spans="1:6">
      <c r="A340" s="165">
        <v>2040608</v>
      </c>
      <c r="B340" s="165" t="s">
        <v>584</v>
      </c>
      <c r="C340" s="187"/>
      <c r="D340" s="184">
        <v>0</v>
      </c>
      <c r="E340" s="184">
        <f t="shared" si="10"/>
        <v>0</v>
      </c>
      <c r="F340" s="17" t="str">
        <f t="shared" si="11"/>
        <v/>
      </c>
    </row>
    <row r="341" ht="13.5" spans="1:6">
      <c r="A341" s="165">
        <v>2040610</v>
      </c>
      <c r="B341" s="165" t="s">
        <v>585</v>
      </c>
      <c r="C341" s="184">
        <v>4</v>
      </c>
      <c r="D341" s="184">
        <v>2</v>
      </c>
      <c r="E341" s="184">
        <f t="shared" si="10"/>
        <v>-2</v>
      </c>
      <c r="F341" s="17">
        <f t="shared" si="11"/>
        <v>-50</v>
      </c>
    </row>
    <row r="342" ht="13.5" spans="1:6">
      <c r="A342" s="165">
        <v>2040612</v>
      </c>
      <c r="B342" s="165" t="s">
        <v>586</v>
      </c>
      <c r="C342" s="184">
        <v>12</v>
      </c>
      <c r="D342" s="184">
        <v>22</v>
      </c>
      <c r="E342" s="184">
        <f t="shared" si="10"/>
        <v>10</v>
      </c>
      <c r="F342" s="17">
        <f t="shared" si="11"/>
        <v>83.3</v>
      </c>
    </row>
    <row r="343" spans="1:6">
      <c r="A343" s="165">
        <v>2040613</v>
      </c>
      <c r="B343" s="165" t="s">
        <v>422</v>
      </c>
      <c r="C343" s="187"/>
      <c r="D343" s="184">
        <v>0</v>
      </c>
      <c r="E343" s="184">
        <f t="shared" si="10"/>
        <v>0</v>
      </c>
      <c r="F343" s="17" t="str">
        <f t="shared" si="11"/>
        <v/>
      </c>
    </row>
    <row r="344" ht="13.5" spans="1:6">
      <c r="A344" s="165">
        <v>2040650</v>
      </c>
      <c r="B344" s="165" t="s">
        <v>390</v>
      </c>
      <c r="C344" s="184">
        <v>21</v>
      </c>
      <c r="D344" s="184">
        <v>19</v>
      </c>
      <c r="E344" s="184">
        <f t="shared" si="10"/>
        <v>-2</v>
      </c>
      <c r="F344" s="17">
        <f t="shared" si="11"/>
        <v>-9.5</v>
      </c>
    </row>
    <row r="345" spans="1:6">
      <c r="A345" s="165">
        <v>2040699</v>
      </c>
      <c r="B345" s="165" t="s">
        <v>587</v>
      </c>
      <c r="C345" s="187"/>
      <c r="D345" s="184">
        <v>0</v>
      </c>
      <c r="E345" s="184">
        <f t="shared" si="10"/>
        <v>0</v>
      </c>
      <c r="F345" s="17" t="str">
        <f t="shared" si="11"/>
        <v/>
      </c>
    </row>
    <row r="346" spans="1:6">
      <c r="A346" s="165">
        <v>20407</v>
      </c>
      <c r="B346" s="164" t="s">
        <v>588</v>
      </c>
      <c r="C346" s="188"/>
      <c r="D346" s="183">
        <f>SUM(D347:D355)</f>
        <v>0</v>
      </c>
      <c r="E346" s="183">
        <f t="shared" si="10"/>
        <v>0</v>
      </c>
      <c r="F346" s="17" t="str">
        <f t="shared" si="11"/>
        <v/>
      </c>
    </row>
    <row r="347" spans="1:6">
      <c r="A347" s="165">
        <v>2040701</v>
      </c>
      <c r="B347" s="165" t="s">
        <v>381</v>
      </c>
      <c r="C347" s="187"/>
      <c r="D347" s="184">
        <v>0</v>
      </c>
      <c r="E347" s="184">
        <f t="shared" si="10"/>
        <v>0</v>
      </c>
      <c r="F347" s="17" t="str">
        <f t="shared" si="11"/>
        <v/>
      </c>
    </row>
    <row r="348" spans="1:6">
      <c r="A348" s="165">
        <v>2040702</v>
      </c>
      <c r="B348" s="165" t="s">
        <v>382</v>
      </c>
      <c r="C348" s="187"/>
      <c r="D348" s="184">
        <v>0</v>
      </c>
      <c r="E348" s="184">
        <f t="shared" si="10"/>
        <v>0</v>
      </c>
      <c r="F348" s="17" t="str">
        <f t="shared" si="11"/>
        <v/>
      </c>
    </row>
    <row r="349" spans="1:6">
      <c r="A349" s="165">
        <v>2040703</v>
      </c>
      <c r="B349" s="165" t="s">
        <v>383</v>
      </c>
      <c r="C349" s="187"/>
      <c r="D349" s="184">
        <v>0</v>
      </c>
      <c r="E349" s="184">
        <f t="shared" si="10"/>
        <v>0</v>
      </c>
      <c r="F349" s="17" t="str">
        <f t="shared" si="11"/>
        <v/>
      </c>
    </row>
    <row r="350" spans="1:6">
      <c r="A350" s="165">
        <v>2040704</v>
      </c>
      <c r="B350" s="165" t="s">
        <v>589</v>
      </c>
      <c r="C350" s="187"/>
      <c r="D350" s="184">
        <v>0</v>
      </c>
      <c r="E350" s="184">
        <f t="shared" si="10"/>
        <v>0</v>
      </c>
      <c r="F350" s="17" t="str">
        <f t="shared" si="11"/>
        <v/>
      </c>
    </row>
    <row r="351" spans="1:6">
      <c r="A351" s="165">
        <v>2040705</v>
      </c>
      <c r="B351" s="165" t="s">
        <v>590</v>
      </c>
      <c r="C351" s="187"/>
      <c r="D351" s="184">
        <v>0</v>
      </c>
      <c r="E351" s="184">
        <f t="shared" si="10"/>
        <v>0</v>
      </c>
      <c r="F351" s="17" t="str">
        <f t="shared" si="11"/>
        <v/>
      </c>
    </row>
    <row r="352" spans="1:6">
      <c r="A352" s="165">
        <v>2040706</v>
      </c>
      <c r="B352" s="165" t="s">
        <v>591</v>
      </c>
      <c r="C352" s="187"/>
      <c r="D352" s="184">
        <v>0</v>
      </c>
      <c r="E352" s="184">
        <f t="shared" si="10"/>
        <v>0</v>
      </c>
      <c r="F352" s="17" t="str">
        <f t="shared" si="11"/>
        <v/>
      </c>
    </row>
    <row r="353" spans="1:6">
      <c r="A353" s="165">
        <v>2040707</v>
      </c>
      <c r="B353" s="165" t="s">
        <v>422</v>
      </c>
      <c r="C353" s="187"/>
      <c r="D353" s="184">
        <v>0</v>
      </c>
      <c r="E353" s="184">
        <f t="shared" si="10"/>
        <v>0</v>
      </c>
      <c r="F353" s="17" t="str">
        <f t="shared" si="11"/>
        <v/>
      </c>
    </row>
    <row r="354" spans="1:6">
      <c r="A354" s="165">
        <v>2040750</v>
      </c>
      <c r="B354" s="165" t="s">
        <v>390</v>
      </c>
      <c r="C354" s="187"/>
      <c r="D354" s="184">
        <v>0</v>
      </c>
      <c r="E354" s="184">
        <f t="shared" si="10"/>
        <v>0</v>
      </c>
      <c r="F354" s="17" t="str">
        <f t="shared" si="11"/>
        <v/>
      </c>
    </row>
    <row r="355" spans="1:6">
      <c r="A355" s="165">
        <v>2040799</v>
      </c>
      <c r="B355" s="165" t="s">
        <v>592</v>
      </c>
      <c r="C355" s="187"/>
      <c r="D355" s="184">
        <v>0</v>
      </c>
      <c r="E355" s="184">
        <f t="shared" si="10"/>
        <v>0</v>
      </c>
      <c r="F355" s="17" t="str">
        <f t="shared" si="11"/>
        <v/>
      </c>
    </row>
    <row r="356" spans="1:6">
      <c r="A356" s="165">
        <v>20408</v>
      </c>
      <c r="B356" s="164" t="s">
        <v>593</v>
      </c>
      <c r="C356" s="188"/>
      <c r="D356" s="183">
        <f>SUM(D357:D365)</f>
        <v>0</v>
      </c>
      <c r="E356" s="183">
        <f t="shared" si="10"/>
        <v>0</v>
      </c>
      <c r="F356" s="17" t="str">
        <f t="shared" si="11"/>
        <v/>
      </c>
    </row>
    <row r="357" spans="1:6">
      <c r="A357" s="165">
        <v>2040801</v>
      </c>
      <c r="B357" s="165" t="s">
        <v>381</v>
      </c>
      <c r="C357" s="187"/>
      <c r="D357" s="184">
        <v>0</v>
      </c>
      <c r="E357" s="184">
        <f t="shared" si="10"/>
        <v>0</v>
      </c>
      <c r="F357" s="17" t="str">
        <f t="shared" si="11"/>
        <v/>
      </c>
    </row>
    <row r="358" spans="1:6">
      <c r="A358" s="165">
        <v>2040802</v>
      </c>
      <c r="B358" s="165" t="s">
        <v>382</v>
      </c>
      <c r="C358" s="187"/>
      <c r="D358" s="184">
        <v>0</v>
      </c>
      <c r="E358" s="184">
        <f t="shared" si="10"/>
        <v>0</v>
      </c>
      <c r="F358" s="17" t="str">
        <f t="shared" si="11"/>
        <v/>
      </c>
    </row>
    <row r="359" spans="1:6">
      <c r="A359" s="165">
        <v>2040803</v>
      </c>
      <c r="B359" s="165" t="s">
        <v>383</v>
      </c>
      <c r="C359" s="187"/>
      <c r="D359" s="184">
        <v>0</v>
      </c>
      <c r="E359" s="184">
        <f t="shared" si="10"/>
        <v>0</v>
      </c>
      <c r="F359" s="17" t="str">
        <f t="shared" si="11"/>
        <v/>
      </c>
    </row>
    <row r="360" spans="1:6">
      <c r="A360" s="165">
        <v>2040804</v>
      </c>
      <c r="B360" s="165" t="s">
        <v>594</v>
      </c>
      <c r="C360" s="187"/>
      <c r="D360" s="184">
        <v>0</v>
      </c>
      <c r="E360" s="184">
        <f t="shared" si="10"/>
        <v>0</v>
      </c>
      <c r="F360" s="17" t="str">
        <f t="shared" si="11"/>
        <v/>
      </c>
    </row>
    <row r="361" spans="1:6">
      <c r="A361" s="165">
        <v>2040805</v>
      </c>
      <c r="B361" s="165" t="s">
        <v>595</v>
      </c>
      <c r="C361" s="187"/>
      <c r="D361" s="184">
        <v>0</v>
      </c>
      <c r="E361" s="184">
        <f t="shared" si="10"/>
        <v>0</v>
      </c>
      <c r="F361" s="17" t="str">
        <f t="shared" si="11"/>
        <v/>
      </c>
    </row>
    <row r="362" spans="1:6">
      <c r="A362" s="165">
        <v>2040806</v>
      </c>
      <c r="B362" s="165" t="s">
        <v>596</v>
      </c>
      <c r="C362" s="187"/>
      <c r="D362" s="184">
        <v>0</v>
      </c>
      <c r="E362" s="184">
        <f t="shared" si="10"/>
        <v>0</v>
      </c>
      <c r="F362" s="17" t="str">
        <f t="shared" si="11"/>
        <v/>
      </c>
    </row>
    <row r="363" spans="1:6">
      <c r="A363" s="165">
        <v>2040807</v>
      </c>
      <c r="B363" s="165" t="s">
        <v>422</v>
      </c>
      <c r="C363" s="187"/>
      <c r="D363" s="184">
        <v>0</v>
      </c>
      <c r="E363" s="184">
        <f t="shared" si="10"/>
        <v>0</v>
      </c>
      <c r="F363" s="17" t="str">
        <f t="shared" si="11"/>
        <v/>
      </c>
    </row>
    <row r="364" spans="1:6">
      <c r="A364" s="165">
        <v>2040850</v>
      </c>
      <c r="B364" s="165" t="s">
        <v>390</v>
      </c>
      <c r="C364" s="187"/>
      <c r="D364" s="184">
        <v>0</v>
      </c>
      <c r="E364" s="184">
        <f t="shared" si="10"/>
        <v>0</v>
      </c>
      <c r="F364" s="17" t="str">
        <f t="shared" si="11"/>
        <v/>
      </c>
    </row>
    <row r="365" spans="1:6">
      <c r="A365" s="165">
        <v>2040899</v>
      </c>
      <c r="B365" s="165" t="s">
        <v>597</v>
      </c>
      <c r="C365" s="187"/>
      <c r="D365" s="184">
        <v>0</v>
      </c>
      <c r="E365" s="184">
        <f t="shared" si="10"/>
        <v>0</v>
      </c>
      <c r="F365" s="17" t="str">
        <f t="shared" si="11"/>
        <v/>
      </c>
    </row>
    <row r="366" spans="1:6">
      <c r="A366" s="165">
        <v>20409</v>
      </c>
      <c r="B366" s="164" t="s">
        <v>598</v>
      </c>
      <c r="C366" s="188"/>
      <c r="D366" s="183">
        <f>SUM(D367:D373)</f>
        <v>0</v>
      </c>
      <c r="E366" s="183">
        <f t="shared" si="10"/>
        <v>0</v>
      </c>
      <c r="F366" s="17" t="str">
        <f t="shared" si="11"/>
        <v/>
      </c>
    </row>
    <row r="367" spans="1:6">
      <c r="A367" s="165">
        <v>2040901</v>
      </c>
      <c r="B367" s="165" t="s">
        <v>381</v>
      </c>
      <c r="C367" s="187"/>
      <c r="D367" s="184">
        <v>0</v>
      </c>
      <c r="E367" s="184">
        <f t="shared" si="10"/>
        <v>0</v>
      </c>
      <c r="F367" s="17" t="str">
        <f t="shared" si="11"/>
        <v/>
      </c>
    </row>
    <row r="368" spans="1:6">
      <c r="A368" s="165">
        <v>2040902</v>
      </c>
      <c r="B368" s="165" t="s">
        <v>382</v>
      </c>
      <c r="C368" s="187"/>
      <c r="D368" s="184">
        <v>0</v>
      </c>
      <c r="E368" s="184">
        <f t="shared" si="10"/>
        <v>0</v>
      </c>
      <c r="F368" s="17" t="str">
        <f t="shared" si="11"/>
        <v/>
      </c>
    </row>
    <row r="369" spans="1:6">
      <c r="A369" s="165">
        <v>2040903</v>
      </c>
      <c r="B369" s="165" t="s">
        <v>383</v>
      </c>
      <c r="C369" s="187"/>
      <c r="D369" s="184">
        <v>0</v>
      </c>
      <c r="E369" s="184">
        <f t="shared" si="10"/>
        <v>0</v>
      </c>
      <c r="F369" s="17" t="str">
        <f t="shared" si="11"/>
        <v/>
      </c>
    </row>
    <row r="370" spans="1:6">
      <c r="A370" s="165">
        <v>2040904</v>
      </c>
      <c r="B370" s="165" t="s">
        <v>599</v>
      </c>
      <c r="C370" s="187"/>
      <c r="D370" s="184">
        <v>0</v>
      </c>
      <c r="E370" s="184">
        <f t="shared" si="10"/>
        <v>0</v>
      </c>
      <c r="F370" s="17" t="str">
        <f t="shared" si="11"/>
        <v/>
      </c>
    </row>
    <row r="371" spans="1:6">
      <c r="A371" s="165">
        <v>2040905</v>
      </c>
      <c r="B371" s="165" t="s">
        <v>600</v>
      </c>
      <c r="C371" s="187"/>
      <c r="D371" s="184">
        <v>0</v>
      </c>
      <c r="E371" s="184">
        <f t="shared" si="10"/>
        <v>0</v>
      </c>
      <c r="F371" s="17" t="str">
        <f t="shared" si="11"/>
        <v/>
      </c>
    </row>
    <row r="372" spans="1:6">
      <c r="A372" s="165">
        <v>2040950</v>
      </c>
      <c r="B372" s="165" t="s">
        <v>390</v>
      </c>
      <c r="C372" s="187"/>
      <c r="D372" s="184">
        <v>0</v>
      </c>
      <c r="E372" s="184">
        <f t="shared" si="10"/>
        <v>0</v>
      </c>
      <c r="F372" s="17" t="str">
        <f t="shared" si="11"/>
        <v/>
      </c>
    </row>
    <row r="373" spans="1:6">
      <c r="A373" s="165">
        <v>2040999</v>
      </c>
      <c r="B373" s="165" t="s">
        <v>601</v>
      </c>
      <c r="C373" s="187"/>
      <c r="D373" s="184">
        <v>0</v>
      </c>
      <c r="E373" s="184">
        <f t="shared" si="10"/>
        <v>0</v>
      </c>
      <c r="F373" s="17" t="str">
        <f t="shared" si="11"/>
        <v/>
      </c>
    </row>
    <row r="374" spans="1:6">
      <c r="A374" s="165">
        <v>20410</v>
      </c>
      <c r="B374" s="164" t="s">
        <v>602</v>
      </c>
      <c r="C374" s="188"/>
      <c r="D374" s="183">
        <f>SUM(D375:D379)</f>
        <v>0</v>
      </c>
      <c r="E374" s="183">
        <f t="shared" si="10"/>
        <v>0</v>
      </c>
      <c r="F374" s="17" t="str">
        <f t="shared" si="11"/>
        <v/>
      </c>
    </row>
    <row r="375" spans="1:6">
      <c r="A375" s="165">
        <v>2041001</v>
      </c>
      <c r="B375" s="165" t="s">
        <v>381</v>
      </c>
      <c r="C375" s="187"/>
      <c r="D375" s="184">
        <v>0</v>
      </c>
      <c r="E375" s="184">
        <f t="shared" si="10"/>
        <v>0</v>
      </c>
      <c r="F375" s="17" t="str">
        <f t="shared" si="11"/>
        <v/>
      </c>
    </row>
    <row r="376" spans="1:6">
      <c r="A376" s="165">
        <v>2041002</v>
      </c>
      <c r="B376" s="165" t="s">
        <v>382</v>
      </c>
      <c r="C376" s="187"/>
      <c r="D376" s="184">
        <v>0</v>
      </c>
      <c r="E376" s="184">
        <f t="shared" si="10"/>
        <v>0</v>
      </c>
      <c r="F376" s="17" t="str">
        <f t="shared" si="11"/>
        <v/>
      </c>
    </row>
    <row r="377" spans="1:6">
      <c r="A377" s="165">
        <v>2041006</v>
      </c>
      <c r="B377" s="165" t="s">
        <v>422</v>
      </c>
      <c r="C377" s="187"/>
      <c r="D377" s="184">
        <v>0</v>
      </c>
      <c r="E377" s="184">
        <f t="shared" si="10"/>
        <v>0</v>
      </c>
      <c r="F377" s="17" t="str">
        <f t="shared" si="11"/>
        <v/>
      </c>
    </row>
    <row r="378" spans="1:6">
      <c r="A378" s="165">
        <v>2041007</v>
      </c>
      <c r="B378" s="165" t="s">
        <v>603</v>
      </c>
      <c r="C378" s="187"/>
      <c r="D378" s="184">
        <v>0</v>
      </c>
      <c r="E378" s="184">
        <f t="shared" si="10"/>
        <v>0</v>
      </c>
      <c r="F378" s="17" t="str">
        <f t="shared" si="11"/>
        <v/>
      </c>
    </row>
    <row r="379" spans="1:6">
      <c r="A379" s="165">
        <v>2041099</v>
      </c>
      <c r="B379" s="165" t="s">
        <v>604</v>
      </c>
      <c r="C379" s="187"/>
      <c r="D379" s="184">
        <v>0</v>
      </c>
      <c r="E379" s="184">
        <f t="shared" si="10"/>
        <v>0</v>
      </c>
      <c r="F379" s="17" t="str">
        <f t="shared" si="11"/>
        <v/>
      </c>
    </row>
    <row r="380" spans="1:6">
      <c r="A380" s="165">
        <v>20499</v>
      </c>
      <c r="B380" s="164" t="s">
        <v>605</v>
      </c>
      <c r="C380" s="188"/>
      <c r="D380" s="183">
        <f>SUM(D381:D382)</f>
        <v>0</v>
      </c>
      <c r="E380" s="183">
        <f t="shared" si="10"/>
        <v>0</v>
      </c>
      <c r="F380" s="17" t="str">
        <f t="shared" si="11"/>
        <v/>
      </c>
    </row>
    <row r="381" spans="1:6">
      <c r="A381" s="165">
        <v>2049902</v>
      </c>
      <c r="B381" s="165" t="s">
        <v>606</v>
      </c>
      <c r="C381" s="187"/>
      <c r="D381" s="184">
        <v>0</v>
      </c>
      <c r="E381" s="184">
        <f t="shared" si="10"/>
        <v>0</v>
      </c>
      <c r="F381" s="17" t="str">
        <f t="shared" si="11"/>
        <v/>
      </c>
    </row>
    <row r="382" spans="1:6">
      <c r="A382" s="165">
        <v>2049999</v>
      </c>
      <c r="B382" s="165" t="s">
        <v>607</v>
      </c>
      <c r="C382" s="187"/>
      <c r="D382" s="184">
        <v>0</v>
      </c>
      <c r="E382" s="184">
        <f t="shared" si="10"/>
        <v>0</v>
      </c>
      <c r="F382" s="17" t="str">
        <f t="shared" si="11"/>
        <v/>
      </c>
    </row>
    <row r="383" ht="13.5" spans="1:6">
      <c r="A383" s="165">
        <v>205</v>
      </c>
      <c r="B383" s="164" t="s">
        <v>608</v>
      </c>
      <c r="C383" s="183">
        <f>SUM(C384,C389,C396,C402,C408,C412,C416,C420,C426,C433)</f>
        <v>49637</v>
      </c>
      <c r="D383" s="183">
        <f>SUM(D384,D389,D396,D402,D408,D412,D416,D420,D426,D433)</f>
        <v>51727</v>
      </c>
      <c r="E383" s="183">
        <f t="shared" si="10"/>
        <v>2090</v>
      </c>
      <c r="F383" s="17">
        <f t="shared" si="11"/>
        <v>4.2</v>
      </c>
    </row>
    <row r="384" ht="13.5" spans="1:6">
      <c r="A384" s="165">
        <v>20501</v>
      </c>
      <c r="B384" s="164" t="s">
        <v>609</v>
      </c>
      <c r="C384" s="183">
        <f>SUM(C385:C388)</f>
        <v>1138</v>
      </c>
      <c r="D384" s="183">
        <f>SUM(D385:D388)</f>
        <v>812</v>
      </c>
      <c r="E384" s="183">
        <f t="shared" si="10"/>
        <v>-326</v>
      </c>
      <c r="F384" s="17">
        <f t="shared" si="11"/>
        <v>-28.6</v>
      </c>
    </row>
    <row r="385" ht="13.5" spans="1:6">
      <c r="A385" s="165">
        <v>2050101</v>
      </c>
      <c r="B385" s="165" t="s">
        <v>381</v>
      </c>
      <c r="C385" s="184">
        <v>116</v>
      </c>
      <c r="D385" s="184">
        <v>110</v>
      </c>
      <c r="E385" s="184">
        <f t="shared" si="10"/>
        <v>-6</v>
      </c>
      <c r="F385" s="17">
        <f t="shared" si="11"/>
        <v>-5.2</v>
      </c>
    </row>
    <row r="386" ht="13.5" spans="1:6">
      <c r="A386" s="165">
        <v>2050102</v>
      </c>
      <c r="B386" s="165" t="s">
        <v>382</v>
      </c>
      <c r="C386" s="184"/>
      <c r="D386" s="184">
        <v>0</v>
      </c>
      <c r="E386" s="184">
        <f t="shared" si="10"/>
        <v>0</v>
      </c>
      <c r="F386" s="17" t="str">
        <f t="shared" si="11"/>
        <v/>
      </c>
    </row>
    <row r="387" ht="13.5" spans="1:6">
      <c r="A387" s="165">
        <v>2050103</v>
      </c>
      <c r="B387" s="165" t="s">
        <v>383</v>
      </c>
      <c r="C387" s="184"/>
      <c r="D387" s="184">
        <v>0</v>
      </c>
      <c r="E387" s="184">
        <f t="shared" si="10"/>
        <v>0</v>
      </c>
      <c r="F387" s="17" t="str">
        <f t="shared" si="11"/>
        <v/>
      </c>
    </row>
    <row r="388" ht="13.5" spans="1:6">
      <c r="A388" s="165">
        <v>2050199</v>
      </c>
      <c r="B388" s="165" t="s">
        <v>610</v>
      </c>
      <c r="C388" s="184">
        <v>1022</v>
      </c>
      <c r="D388" s="184">
        <v>702</v>
      </c>
      <c r="E388" s="184">
        <f t="shared" ref="E388:E451" si="12">D388-C388</f>
        <v>-320</v>
      </c>
      <c r="F388" s="17">
        <f t="shared" ref="F388:F451" si="13">IF(C388&lt;&gt;0,ROUND(100*(D388/C388-1),1),"")</f>
        <v>-31.3</v>
      </c>
    </row>
    <row r="389" ht="13.5" spans="1:6">
      <c r="A389" s="165">
        <v>20502</v>
      </c>
      <c r="B389" s="164" t="s">
        <v>611</v>
      </c>
      <c r="C389" s="183">
        <f>SUM(C390:C395)</f>
        <v>47592</v>
      </c>
      <c r="D389" s="183">
        <f>SUM(D390:D395)</f>
        <v>49404</v>
      </c>
      <c r="E389" s="183">
        <f t="shared" si="12"/>
        <v>1812</v>
      </c>
      <c r="F389" s="17">
        <f t="shared" si="13"/>
        <v>3.8</v>
      </c>
    </row>
    <row r="390" ht="13.5" spans="1:6">
      <c r="A390" s="165">
        <v>2050201</v>
      </c>
      <c r="B390" s="165" t="s">
        <v>612</v>
      </c>
      <c r="C390" s="184">
        <v>2435</v>
      </c>
      <c r="D390" s="184">
        <v>2869</v>
      </c>
      <c r="E390" s="184">
        <f t="shared" si="12"/>
        <v>434</v>
      </c>
      <c r="F390" s="17">
        <f t="shared" si="13"/>
        <v>17.8</v>
      </c>
    </row>
    <row r="391" ht="13.5" spans="1:6">
      <c r="A391" s="165">
        <v>2050202</v>
      </c>
      <c r="B391" s="165" t="s">
        <v>613</v>
      </c>
      <c r="C391" s="184">
        <v>25574</v>
      </c>
      <c r="D391" s="184">
        <v>26404</v>
      </c>
      <c r="E391" s="184">
        <f t="shared" si="12"/>
        <v>830</v>
      </c>
      <c r="F391" s="17">
        <f t="shared" si="13"/>
        <v>3.2</v>
      </c>
    </row>
    <row r="392" ht="13.5" spans="1:6">
      <c r="A392" s="165">
        <v>2050203</v>
      </c>
      <c r="B392" s="165" t="s">
        <v>614</v>
      </c>
      <c r="C392" s="184">
        <v>14443</v>
      </c>
      <c r="D392" s="184">
        <v>14806</v>
      </c>
      <c r="E392" s="184">
        <f t="shared" si="12"/>
        <v>363</v>
      </c>
      <c r="F392" s="17">
        <f t="shared" si="13"/>
        <v>2.5</v>
      </c>
    </row>
    <row r="393" ht="13.5" spans="1:6">
      <c r="A393" s="165">
        <v>2050204</v>
      </c>
      <c r="B393" s="165" t="s">
        <v>615</v>
      </c>
      <c r="C393" s="184">
        <v>5082</v>
      </c>
      <c r="D393" s="184">
        <v>5312</v>
      </c>
      <c r="E393" s="184">
        <f t="shared" si="12"/>
        <v>230</v>
      </c>
      <c r="F393" s="17">
        <f t="shared" si="13"/>
        <v>4.5</v>
      </c>
    </row>
    <row r="394" ht="13.5" spans="1:6">
      <c r="A394" s="165">
        <v>2050205</v>
      </c>
      <c r="B394" s="165" t="s">
        <v>616</v>
      </c>
      <c r="C394" s="184">
        <v>58</v>
      </c>
      <c r="D394" s="184">
        <v>0</v>
      </c>
      <c r="E394" s="184">
        <f t="shared" si="12"/>
        <v>-58</v>
      </c>
      <c r="F394" s="17">
        <f t="shared" si="13"/>
        <v>-100</v>
      </c>
    </row>
    <row r="395" spans="1:6">
      <c r="A395" s="165">
        <v>2050299</v>
      </c>
      <c r="B395" s="165" t="s">
        <v>617</v>
      </c>
      <c r="C395" s="187"/>
      <c r="D395" s="184">
        <v>13</v>
      </c>
      <c r="E395" s="184">
        <f t="shared" si="12"/>
        <v>13</v>
      </c>
      <c r="F395" s="17" t="str">
        <f t="shared" si="13"/>
        <v/>
      </c>
    </row>
    <row r="396" ht="13.5" spans="1:6">
      <c r="A396" s="165">
        <v>20503</v>
      </c>
      <c r="B396" s="164" t="s">
        <v>618</v>
      </c>
      <c r="C396" s="183">
        <f>SUM(C397:C401)</f>
        <v>0</v>
      </c>
      <c r="D396" s="183">
        <f>SUM(D397:D401)</f>
        <v>84</v>
      </c>
      <c r="E396" s="183">
        <f t="shared" si="12"/>
        <v>84</v>
      </c>
      <c r="F396" s="17" t="str">
        <f t="shared" si="13"/>
        <v/>
      </c>
    </row>
    <row r="397" spans="1:6">
      <c r="A397" s="165">
        <v>2050301</v>
      </c>
      <c r="B397" s="165" t="s">
        <v>619</v>
      </c>
      <c r="C397" s="187"/>
      <c r="D397" s="184">
        <v>0</v>
      </c>
      <c r="E397" s="184">
        <f t="shared" si="12"/>
        <v>0</v>
      </c>
      <c r="F397" s="17" t="str">
        <f t="shared" si="13"/>
        <v/>
      </c>
    </row>
    <row r="398" spans="1:6">
      <c r="A398" s="165">
        <v>2050302</v>
      </c>
      <c r="B398" s="165" t="s">
        <v>620</v>
      </c>
      <c r="C398" s="187"/>
      <c r="D398" s="184">
        <v>0</v>
      </c>
      <c r="E398" s="184">
        <f t="shared" si="12"/>
        <v>0</v>
      </c>
      <c r="F398" s="17" t="str">
        <f t="shared" si="13"/>
        <v/>
      </c>
    </row>
    <row r="399" spans="1:6">
      <c r="A399" s="165">
        <v>2050303</v>
      </c>
      <c r="B399" s="165" t="s">
        <v>621</v>
      </c>
      <c r="C399" s="187"/>
      <c r="D399" s="184">
        <v>0</v>
      </c>
      <c r="E399" s="184">
        <f t="shared" si="12"/>
        <v>0</v>
      </c>
      <c r="F399" s="17" t="str">
        <f t="shared" si="13"/>
        <v/>
      </c>
    </row>
    <row r="400" spans="1:6">
      <c r="A400" s="165">
        <v>2050305</v>
      </c>
      <c r="B400" s="165" t="s">
        <v>622</v>
      </c>
      <c r="C400" s="187"/>
      <c r="D400" s="184">
        <v>0</v>
      </c>
      <c r="E400" s="184">
        <f t="shared" si="12"/>
        <v>0</v>
      </c>
      <c r="F400" s="17" t="str">
        <f t="shared" si="13"/>
        <v/>
      </c>
    </row>
    <row r="401" spans="1:6">
      <c r="A401" s="165">
        <v>2050399</v>
      </c>
      <c r="B401" s="165" t="s">
        <v>623</v>
      </c>
      <c r="C401" s="187"/>
      <c r="D401" s="184">
        <v>84</v>
      </c>
      <c r="E401" s="184">
        <f t="shared" si="12"/>
        <v>84</v>
      </c>
      <c r="F401" s="17" t="str">
        <f t="shared" si="13"/>
        <v/>
      </c>
    </row>
    <row r="402" spans="1:6">
      <c r="A402" s="165">
        <v>20504</v>
      </c>
      <c r="B402" s="164" t="s">
        <v>624</v>
      </c>
      <c r="C402" s="188"/>
      <c r="D402" s="183">
        <f>SUM(D403:D407)</f>
        <v>0</v>
      </c>
      <c r="E402" s="183">
        <f t="shared" si="12"/>
        <v>0</v>
      </c>
      <c r="F402" s="17" t="str">
        <f t="shared" si="13"/>
        <v/>
      </c>
    </row>
    <row r="403" spans="1:6">
      <c r="A403" s="165">
        <v>2050401</v>
      </c>
      <c r="B403" s="165" t="s">
        <v>625</v>
      </c>
      <c r="C403" s="187"/>
      <c r="D403" s="184">
        <v>0</v>
      </c>
      <c r="E403" s="184">
        <f t="shared" si="12"/>
        <v>0</v>
      </c>
      <c r="F403" s="17" t="str">
        <f t="shared" si="13"/>
        <v/>
      </c>
    </row>
    <row r="404" spans="1:6">
      <c r="A404" s="165">
        <v>2050402</v>
      </c>
      <c r="B404" s="165" t="s">
        <v>626</v>
      </c>
      <c r="C404" s="187"/>
      <c r="D404" s="184">
        <v>0</v>
      </c>
      <c r="E404" s="184">
        <f t="shared" si="12"/>
        <v>0</v>
      </c>
      <c r="F404" s="17" t="str">
        <f t="shared" si="13"/>
        <v/>
      </c>
    </row>
    <row r="405" spans="1:6">
      <c r="A405" s="165">
        <v>2050403</v>
      </c>
      <c r="B405" s="165" t="s">
        <v>627</v>
      </c>
      <c r="C405" s="187"/>
      <c r="D405" s="184">
        <v>0</v>
      </c>
      <c r="E405" s="184">
        <f t="shared" si="12"/>
        <v>0</v>
      </c>
      <c r="F405" s="17" t="str">
        <f t="shared" si="13"/>
        <v/>
      </c>
    </row>
    <row r="406" spans="1:6">
      <c r="A406" s="165">
        <v>2050404</v>
      </c>
      <c r="B406" s="165" t="s">
        <v>628</v>
      </c>
      <c r="C406" s="187"/>
      <c r="D406" s="184">
        <v>0</v>
      </c>
      <c r="E406" s="184">
        <f t="shared" si="12"/>
        <v>0</v>
      </c>
      <c r="F406" s="17" t="str">
        <f t="shared" si="13"/>
        <v/>
      </c>
    </row>
    <row r="407" spans="1:6">
      <c r="A407" s="165">
        <v>2050499</v>
      </c>
      <c r="B407" s="165" t="s">
        <v>629</v>
      </c>
      <c r="C407" s="187"/>
      <c r="D407" s="184">
        <v>0</v>
      </c>
      <c r="E407" s="184">
        <f t="shared" si="12"/>
        <v>0</v>
      </c>
      <c r="F407" s="17" t="str">
        <f t="shared" si="13"/>
        <v/>
      </c>
    </row>
    <row r="408" spans="1:6">
      <c r="A408" s="165">
        <v>20505</v>
      </c>
      <c r="B408" s="164" t="s">
        <v>630</v>
      </c>
      <c r="C408" s="188"/>
      <c r="D408" s="183">
        <f>SUM(D409:D411)</f>
        <v>0</v>
      </c>
      <c r="E408" s="183">
        <f t="shared" si="12"/>
        <v>0</v>
      </c>
      <c r="F408" s="17" t="str">
        <f t="shared" si="13"/>
        <v/>
      </c>
    </row>
    <row r="409" spans="1:6">
      <c r="A409" s="165">
        <v>2050501</v>
      </c>
      <c r="B409" s="165" t="s">
        <v>631</v>
      </c>
      <c r="C409" s="187"/>
      <c r="D409" s="184">
        <v>0</v>
      </c>
      <c r="E409" s="184">
        <f t="shared" si="12"/>
        <v>0</v>
      </c>
      <c r="F409" s="17" t="str">
        <f t="shared" si="13"/>
        <v/>
      </c>
    </row>
    <row r="410" spans="1:6">
      <c r="A410" s="165">
        <v>2050502</v>
      </c>
      <c r="B410" s="165" t="s">
        <v>632</v>
      </c>
      <c r="C410" s="187"/>
      <c r="D410" s="184">
        <v>0</v>
      </c>
      <c r="E410" s="184">
        <f t="shared" si="12"/>
        <v>0</v>
      </c>
      <c r="F410" s="17" t="str">
        <f t="shared" si="13"/>
        <v/>
      </c>
    </row>
    <row r="411" spans="1:6">
      <c r="A411" s="165">
        <v>2050599</v>
      </c>
      <c r="B411" s="165" t="s">
        <v>633</v>
      </c>
      <c r="C411" s="187"/>
      <c r="D411" s="184">
        <v>0</v>
      </c>
      <c r="E411" s="184">
        <f t="shared" si="12"/>
        <v>0</v>
      </c>
      <c r="F411" s="17" t="str">
        <f t="shared" si="13"/>
        <v/>
      </c>
    </row>
    <row r="412" spans="1:6">
      <c r="A412" s="165">
        <v>20506</v>
      </c>
      <c r="B412" s="164" t="s">
        <v>634</v>
      </c>
      <c r="C412" s="188"/>
      <c r="D412" s="183">
        <f>SUM(D413:D415)</f>
        <v>0</v>
      </c>
      <c r="E412" s="183">
        <f t="shared" si="12"/>
        <v>0</v>
      </c>
      <c r="F412" s="17" t="str">
        <f t="shared" si="13"/>
        <v/>
      </c>
    </row>
    <row r="413" spans="1:6">
      <c r="A413" s="165">
        <v>2050601</v>
      </c>
      <c r="B413" s="165" t="s">
        <v>635</v>
      </c>
      <c r="C413" s="187"/>
      <c r="D413" s="184">
        <v>0</v>
      </c>
      <c r="E413" s="184">
        <f t="shared" si="12"/>
        <v>0</v>
      </c>
      <c r="F413" s="17" t="str">
        <f t="shared" si="13"/>
        <v/>
      </c>
    </row>
    <row r="414" spans="1:6">
      <c r="A414" s="165">
        <v>2050602</v>
      </c>
      <c r="B414" s="165" t="s">
        <v>636</v>
      </c>
      <c r="C414" s="187"/>
      <c r="D414" s="184">
        <v>0</v>
      </c>
      <c r="E414" s="184">
        <f t="shared" si="12"/>
        <v>0</v>
      </c>
      <c r="F414" s="17" t="str">
        <f t="shared" si="13"/>
        <v/>
      </c>
    </row>
    <row r="415" spans="1:6">
      <c r="A415" s="165">
        <v>2050699</v>
      </c>
      <c r="B415" s="165" t="s">
        <v>637</v>
      </c>
      <c r="C415" s="187"/>
      <c r="D415" s="184">
        <v>0</v>
      </c>
      <c r="E415" s="184">
        <f t="shared" si="12"/>
        <v>0</v>
      </c>
      <c r="F415" s="17" t="str">
        <f t="shared" si="13"/>
        <v/>
      </c>
    </row>
    <row r="416" ht="13.5" spans="1:6">
      <c r="A416" s="165">
        <v>20507</v>
      </c>
      <c r="B416" s="164" t="s">
        <v>638</v>
      </c>
      <c r="C416" s="183">
        <f>SUM(C417:C419)</f>
        <v>230</v>
      </c>
      <c r="D416" s="183">
        <f>SUM(D417:D419)</f>
        <v>225</v>
      </c>
      <c r="E416" s="183">
        <f t="shared" si="12"/>
        <v>-5</v>
      </c>
      <c r="F416" s="17">
        <f t="shared" si="13"/>
        <v>-2.2</v>
      </c>
    </row>
    <row r="417" ht="13.5" spans="1:6">
      <c r="A417" s="165">
        <v>2050701</v>
      </c>
      <c r="B417" s="165" t="s">
        <v>639</v>
      </c>
      <c r="C417" s="184">
        <v>230</v>
      </c>
      <c r="D417" s="184">
        <v>225</v>
      </c>
      <c r="E417" s="184">
        <f t="shared" si="12"/>
        <v>-5</v>
      </c>
      <c r="F417" s="17">
        <f t="shared" si="13"/>
        <v>-2.2</v>
      </c>
    </row>
    <row r="418" spans="1:6">
      <c r="A418" s="165">
        <v>2050702</v>
      </c>
      <c r="B418" s="165" t="s">
        <v>640</v>
      </c>
      <c r="C418" s="187"/>
      <c r="D418" s="184">
        <v>0</v>
      </c>
      <c r="E418" s="184">
        <f t="shared" si="12"/>
        <v>0</v>
      </c>
      <c r="F418" s="17" t="str">
        <f t="shared" si="13"/>
        <v/>
      </c>
    </row>
    <row r="419" spans="1:6">
      <c r="A419" s="165">
        <v>2050799</v>
      </c>
      <c r="B419" s="165" t="s">
        <v>641</v>
      </c>
      <c r="C419" s="187"/>
      <c r="D419" s="184">
        <v>0</v>
      </c>
      <c r="E419" s="184">
        <f t="shared" si="12"/>
        <v>0</v>
      </c>
      <c r="F419" s="17" t="str">
        <f t="shared" si="13"/>
        <v/>
      </c>
    </row>
    <row r="420" ht="13.5" spans="1:6">
      <c r="A420" s="165">
        <v>20508</v>
      </c>
      <c r="B420" s="164" t="s">
        <v>642</v>
      </c>
      <c r="C420" s="183">
        <f>SUM(C421:C425)</f>
        <v>158</v>
      </c>
      <c r="D420" s="183">
        <f>SUM(D421:D425)</f>
        <v>194</v>
      </c>
      <c r="E420" s="183">
        <f t="shared" si="12"/>
        <v>36</v>
      </c>
      <c r="F420" s="17">
        <f t="shared" si="13"/>
        <v>22.8</v>
      </c>
    </row>
    <row r="421" spans="1:6">
      <c r="A421" s="165">
        <v>2050801</v>
      </c>
      <c r="B421" s="165" t="s">
        <v>643</v>
      </c>
      <c r="C421" s="187"/>
      <c r="D421" s="184">
        <v>0</v>
      </c>
      <c r="E421" s="184">
        <f t="shared" si="12"/>
        <v>0</v>
      </c>
      <c r="F421" s="17" t="str">
        <f t="shared" si="13"/>
        <v/>
      </c>
    </row>
    <row r="422" ht="13.5" spans="1:6">
      <c r="A422" s="165">
        <v>2050802</v>
      </c>
      <c r="B422" s="165" t="s">
        <v>644</v>
      </c>
      <c r="C422" s="184">
        <v>158</v>
      </c>
      <c r="D422" s="184">
        <v>194</v>
      </c>
      <c r="E422" s="184">
        <f t="shared" si="12"/>
        <v>36</v>
      </c>
      <c r="F422" s="17">
        <f t="shared" si="13"/>
        <v>22.8</v>
      </c>
    </row>
    <row r="423" spans="1:6">
      <c r="A423" s="165">
        <v>2050803</v>
      </c>
      <c r="B423" s="165" t="s">
        <v>645</v>
      </c>
      <c r="C423" s="187"/>
      <c r="D423" s="184">
        <v>0</v>
      </c>
      <c r="E423" s="184">
        <f t="shared" si="12"/>
        <v>0</v>
      </c>
      <c r="F423" s="17" t="str">
        <f t="shared" si="13"/>
        <v/>
      </c>
    </row>
    <row r="424" spans="1:6">
      <c r="A424" s="165">
        <v>2050804</v>
      </c>
      <c r="B424" s="165" t="s">
        <v>646</v>
      </c>
      <c r="C424" s="187"/>
      <c r="D424" s="184">
        <v>0</v>
      </c>
      <c r="E424" s="184">
        <f t="shared" si="12"/>
        <v>0</v>
      </c>
      <c r="F424" s="17" t="str">
        <f t="shared" si="13"/>
        <v/>
      </c>
    </row>
    <row r="425" spans="1:6">
      <c r="A425" s="165">
        <v>2050899</v>
      </c>
      <c r="B425" s="165" t="s">
        <v>647</v>
      </c>
      <c r="C425" s="187"/>
      <c r="D425" s="184">
        <v>0</v>
      </c>
      <c r="E425" s="184">
        <f t="shared" si="12"/>
        <v>0</v>
      </c>
      <c r="F425" s="17" t="str">
        <f t="shared" si="13"/>
        <v/>
      </c>
    </row>
    <row r="426" ht="13.5" spans="1:6">
      <c r="A426" s="165">
        <v>20509</v>
      </c>
      <c r="B426" s="164" t="s">
        <v>648</v>
      </c>
      <c r="C426" s="183">
        <f>SUM(C427:C432)</f>
        <v>519</v>
      </c>
      <c r="D426" s="183">
        <f>SUM(D427:D432)</f>
        <v>1008</v>
      </c>
      <c r="E426" s="183">
        <f t="shared" si="12"/>
        <v>489</v>
      </c>
      <c r="F426" s="17">
        <f t="shared" si="13"/>
        <v>94.2</v>
      </c>
    </row>
    <row r="427" ht="13.5" spans="1:6">
      <c r="A427" s="165">
        <v>2050901</v>
      </c>
      <c r="B427" s="165" t="s">
        <v>649</v>
      </c>
      <c r="C427" s="184">
        <v>5</v>
      </c>
      <c r="D427" s="184">
        <v>165</v>
      </c>
      <c r="E427" s="184">
        <f t="shared" si="12"/>
        <v>160</v>
      </c>
      <c r="F427" s="17">
        <f t="shared" si="13"/>
        <v>3200</v>
      </c>
    </row>
    <row r="428" ht="13.5" spans="1:6">
      <c r="A428" s="165">
        <v>2050902</v>
      </c>
      <c r="B428" s="165" t="s">
        <v>650</v>
      </c>
      <c r="C428" s="184">
        <v>101</v>
      </c>
      <c r="D428" s="184">
        <v>235</v>
      </c>
      <c r="E428" s="184">
        <f t="shared" si="12"/>
        <v>134</v>
      </c>
      <c r="F428" s="17">
        <f t="shared" si="13"/>
        <v>132.7</v>
      </c>
    </row>
    <row r="429" spans="1:6">
      <c r="A429" s="165">
        <v>2050903</v>
      </c>
      <c r="B429" s="165" t="s">
        <v>651</v>
      </c>
      <c r="C429" s="187"/>
      <c r="D429" s="184">
        <v>0</v>
      </c>
      <c r="E429" s="184">
        <f t="shared" si="12"/>
        <v>0</v>
      </c>
      <c r="F429" s="17" t="str">
        <f t="shared" si="13"/>
        <v/>
      </c>
    </row>
    <row r="430" spans="1:6">
      <c r="A430" s="165">
        <v>2050904</v>
      </c>
      <c r="B430" s="165" t="s">
        <v>652</v>
      </c>
      <c r="C430" s="187"/>
      <c r="D430" s="184">
        <v>0</v>
      </c>
      <c r="E430" s="184">
        <f t="shared" si="12"/>
        <v>0</v>
      </c>
      <c r="F430" s="17" t="str">
        <f t="shared" si="13"/>
        <v/>
      </c>
    </row>
    <row r="431" spans="1:6">
      <c r="A431" s="165">
        <v>2050905</v>
      </c>
      <c r="B431" s="165" t="s">
        <v>653</v>
      </c>
      <c r="C431" s="187"/>
      <c r="D431" s="184">
        <v>0</v>
      </c>
      <c r="E431" s="184">
        <f t="shared" si="12"/>
        <v>0</v>
      </c>
      <c r="F431" s="17" t="str">
        <f t="shared" si="13"/>
        <v/>
      </c>
    </row>
    <row r="432" ht="13.5" spans="1:6">
      <c r="A432" s="165">
        <v>2050999</v>
      </c>
      <c r="B432" s="165" t="s">
        <v>654</v>
      </c>
      <c r="C432" s="184">
        <v>413</v>
      </c>
      <c r="D432" s="184">
        <v>608</v>
      </c>
      <c r="E432" s="184">
        <f t="shared" si="12"/>
        <v>195</v>
      </c>
      <c r="F432" s="17">
        <f t="shared" si="13"/>
        <v>47.2</v>
      </c>
    </row>
    <row r="433" spans="1:6">
      <c r="A433" s="165">
        <v>20599</v>
      </c>
      <c r="B433" s="164" t="s">
        <v>655</v>
      </c>
      <c r="C433" s="188"/>
      <c r="D433" s="183">
        <f>D434</f>
        <v>0</v>
      </c>
      <c r="E433" s="183">
        <f t="shared" si="12"/>
        <v>0</v>
      </c>
      <c r="F433" s="17" t="str">
        <f t="shared" si="13"/>
        <v/>
      </c>
    </row>
    <row r="434" spans="1:6">
      <c r="A434" s="165">
        <v>2059999</v>
      </c>
      <c r="B434" s="165" t="s">
        <v>656</v>
      </c>
      <c r="C434" s="187"/>
      <c r="D434" s="184">
        <v>0</v>
      </c>
      <c r="E434" s="184">
        <f t="shared" si="12"/>
        <v>0</v>
      </c>
      <c r="F434" s="17" t="str">
        <f t="shared" si="13"/>
        <v/>
      </c>
    </row>
    <row r="435" ht="13.5" spans="1:6">
      <c r="A435" s="165">
        <v>206</v>
      </c>
      <c r="B435" s="164" t="s">
        <v>657</v>
      </c>
      <c r="C435" s="183">
        <f>SUM(C436,C441,C450,C456,C461,C466,C471,C478,C482,C486)</f>
        <v>957</v>
      </c>
      <c r="D435" s="183">
        <f>SUM(D436,D441,D450,D456,D461,D466,D471,D478,D482,D486)</f>
        <v>882</v>
      </c>
      <c r="E435" s="183">
        <f t="shared" si="12"/>
        <v>-75</v>
      </c>
      <c r="F435" s="17">
        <f t="shared" si="13"/>
        <v>-7.8</v>
      </c>
    </row>
    <row r="436" ht="13.5" spans="1:6">
      <c r="A436" s="165">
        <v>20601</v>
      </c>
      <c r="B436" s="164" t="s">
        <v>658</v>
      </c>
      <c r="C436" s="183">
        <f>SUM(C437:C440)</f>
        <v>518</v>
      </c>
      <c r="D436" s="183">
        <f>SUM(D437:D440)</f>
        <v>431</v>
      </c>
      <c r="E436" s="183">
        <f t="shared" si="12"/>
        <v>-87</v>
      </c>
      <c r="F436" s="17">
        <f t="shared" si="13"/>
        <v>-16.8</v>
      </c>
    </row>
    <row r="437" ht="13.5" spans="1:6">
      <c r="A437" s="165">
        <v>2060101</v>
      </c>
      <c r="B437" s="165" t="s">
        <v>381</v>
      </c>
      <c r="C437" s="184">
        <v>431</v>
      </c>
      <c r="D437" s="184">
        <v>389</v>
      </c>
      <c r="E437" s="184">
        <f t="shared" si="12"/>
        <v>-42</v>
      </c>
      <c r="F437" s="17">
        <f t="shared" si="13"/>
        <v>-9.7</v>
      </c>
    </row>
    <row r="438" ht="13.5" spans="1:6">
      <c r="A438" s="165">
        <v>2060102</v>
      </c>
      <c r="B438" s="165" t="s">
        <v>382</v>
      </c>
      <c r="C438" s="184">
        <v>87</v>
      </c>
      <c r="D438" s="184">
        <v>41</v>
      </c>
      <c r="E438" s="184">
        <f t="shared" si="12"/>
        <v>-46</v>
      </c>
      <c r="F438" s="17">
        <f t="shared" si="13"/>
        <v>-52.9</v>
      </c>
    </row>
    <row r="439" spans="1:6">
      <c r="A439" s="165">
        <v>2060103</v>
      </c>
      <c r="B439" s="165" t="s">
        <v>383</v>
      </c>
      <c r="C439" s="187"/>
      <c r="D439" s="184">
        <v>0</v>
      </c>
      <c r="E439" s="184">
        <f t="shared" si="12"/>
        <v>0</v>
      </c>
      <c r="F439" s="17" t="str">
        <f t="shared" si="13"/>
        <v/>
      </c>
    </row>
    <row r="440" spans="1:6">
      <c r="A440" s="165">
        <v>2060199</v>
      </c>
      <c r="B440" s="165" t="s">
        <v>659</v>
      </c>
      <c r="C440" s="187"/>
      <c r="D440" s="184">
        <v>1</v>
      </c>
      <c r="E440" s="184">
        <f t="shared" si="12"/>
        <v>1</v>
      </c>
      <c r="F440" s="17" t="str">
        <f t="shared" si="13"/>
        <v/>
      </c>
    </row>
    <row r="441" spans="1:6">
      <c r="A441" s="165">
        <v>20602</v>
      </c>
      <c r="B441" s="164" t="s">
        <v>660</v>
      </c>
      <c r="C441" s="188"/>
      <c r="D441" s="183">
        <f>SUM(D442:D449)</f>
        <v>0</v>
      </c>
      <c r="E441" s="183">
        <f t="shared" si="12"/>
        <v>0</v>
      </c>
      <c r="F441" s="17" t="str">
        <f t="shared" si="13"/>
        <v/>
      </c>
    </row>
    <row r="442" spans="1:6">
      <c r="A442" s="165">
        <v>2060201</v>
      </c>
      <c r="B442" s="165" t="s">
        <v>661</v>
      </c>
      <c r="C442" s="187"/>
      <c r="D442" s="184">
        <v>0</v>
      </c>
      <c r="E442" s="184">
        <f t="shared" si="12"/>
        <v>0</v>
      </c>
      <c r="F442" s="17" t="str">
        <f t="shared" si="13"/>
        <v/>
      </c>
    </row>
    <row r="443" spans="1:6">
      <c r="A443" s="165">
        <v>2060203</v>
      </c>
      <c r="B443" s="165" t="s">
        <v>662</v>
      </c>
      <c r="C443" s="187"/>
      <c r="D443" s="184">
        <v>0</v>
      </c>
      <c r="E443" s="184">
        <f t="shared" si="12"/>
        <v>0</v>
      </c>
      <c r="F443" s="17" t="str">
        <f t="shared" si="13"/>
        <v/>
      </c>
    </row>
    <row r="444" spans="1:6">
      <c r="A444" s="165">
        <v>2060204</v>
      </c>
      <c r="B444" s="165" t="s">
        <v>663</v>
      </c>
      <c r="C444" s="187"/>
      <c r="D444" s="184">
        <v>0</v>
      </c>
      <c r="E444" s="184">
        <f t="shared" si="12"/>
        <v>0</v>
      </c>
      <c r="F444" s="17" t="str">
        <f t="shared" si="13"/>
        <v/>
      </c>
    </row>
    <row r="445" spans="1:6">
      <c r="A445" s="165">
        <v>2060205</v>
      </c>
      <c r="B445" s="165" t="s">
        <v>664</v>
      </c>
      <c r="C445" s="187"/>
      <c r="D445" s="184">
        <v>0</v>
      </c>
      <c r="E445" s="184">
        <f t="shared" si="12"/>
        <v>0</v>
      </c>
      <c r="F445" s="17" t="str">
        <f t="shared" si="13"/>
        <v/>
      </c>
    </row>
    <row r="446" spans="1:6">
      <c r="A446" s="165">
        <v>2060206</v>
      </c>
      <c r="B446" s="165" t="s">
        <v>665</v>
      </c>
      <c r="C446" s="187"/>
      <c r="D446" s="184">
        <v>0</v>
      </c>
      <c r="E446" s="184">
        <f t="shared" si="12"/>
        <v>0</v>
      </c>
      <c r="F446" s="17" t="str">
        <f t="shared" si="13"/>
        <v/>
      </c>
    </row>
    <row r="447" spans="1:6">
      <c r="A447" s="165">
        <v>2060207</v>
      </c>
      <c r="B447" s="165" t="s">
        <v>666</v>
      </c>
      <c r="C447" s="187"/>
      <c r="D447" s="184">
        <v>0</v>
      </c>
      <c r="E447" s="184">
        <f t="shared" si="12"/>
        <v>0</v>
      </c>
      <c r="F447" s="17" t="str">
        <f t="shared" si="13"/>
        <v/>
      </c>
    </row>
    <row r="448" spans="1:6">
      <c r="A448" s="165">
        <v>2060208</v>
      </c>
      <c r="B448" s="165" t="s">
        <v>667</v>
      </c>
      <c r="C448" s="187"/>
      <c r="D448" s="184">
        <v>0</v>
      </c>
      <c r="E448" s="184">
        <f t="shared" si="12"/>
        <v>0</v>
      </c>
      <c r="F448" s="17" t="str">
        <f t="shared" si="13"/>
        <v/>
      </c>
    </row>
    <row r="449" spans="1:6">
      <c r="A449" s="165">
        <v>2060299</v>
      </c>
      <c r="B449" s="165" t="s">
        <v>668</v>
      </c>
      <c r="C449" s="187"/>
      <c r="D449" s="184">
        <v>0</v>
      </c>
      <c r="E449" s="184">
        <f t="shared" si="12"/>
        <v>0</v>
      </c>
      <c r="F449" s="17" t="str">
        <f t="shared" si="13"/>
        <v/>
      </c>
    </row>
    <row r="450" spans="1:6">
      <c r="A450" s="165">
        <v>20603</v>
      </c>
      <c r="B450" s="164" t="s">
        <v>669</v>
      </c>
      <c r="C450" s="188"/>
      <c r="D450" s="183">
        <f>SUM(D451:D455)</f>
        <v>7</v>
      </c>
      <c r="E450" s="183">
        <f t="shared" si="12"/>
        <v>7</v>
      </c>
      <c r="F450" s="17" t="str">
        <f t="shared" si="13"/>
        <v/>
      </c>
    </row>
    <row r="451" spans="1:6">
      <c r="A451" s="165">
        <v>2060301</v>
      </c>
      <c r="B451" s="165" t="s">
        <v>661</v>
      </c>
      <c r="C451" s="187"/>
      <c r="D451" s="184">
        <v>0</v>
      </c>
      <c r="E451" s="184">
        <f t="shared" si="12"/>
        <v>0</v>
      </c>
      <c r="F451" s="17" t="str">
        <f t="shared" si="13"/>
        <v/>
      </c>
    </row>
    <row r="452" spans="1:6">
      <c r="A452" s="165">
        <v>2060302</v>
      </c>
      <c r="B452" s="165" t="s">
        <v>670</v>
      </c>
      <c r="C452" s="187"/>
      <c r="D452" s="184">
        <v>7</v>
      </c>
      <c r="E452" s="184">
        <f t="shared" ref="E452:E515" si="14">D452-C452</f>
        <v>7</v>
      </c>
      <c r="F452" s="17" t="str">
        <f t="shared" ref="F452:F515" si="15">IF(C452&lt;&gt;0,ROUND(100*(D452/C452-1),1),"")</f>
        <v/>
      </c>
    </row>
    <row r="453" spans="1:6">
      <c r="A453" s="165">
        <v>2060303</v>
      </c>
      <c r="B453" s="165" t="s">
        <v>671</v>
      </c>
      <c r="C453" s="187"/>
      <c r="D453" s="184">
        <v>0</v>
      </c>
      <c r="E453" s="184">
        <f t="shared" si="14"/>
        <v>0</v>
      </c>
      <c r="F453" s="17" t="str">
        <f t="shared" si="15"/>
        <v/>
      </c>
    </row>
    <row r="454" spans="1:6">
      <c r="A454" s="165">
        <v>2060304</v>
      </c>
      <c r="B454" s="165" t="s">
        <v>672</v>
      </c>
      <c r="C454" s="187"/>
      <c r="D454" s="184">
        <v>0</v>
      </c>
      <c r="E454" s="184">
        <f t="shared" si="14"/>
        <v>0</v>
      </c>
      <c r="F454" s="17" t="str">
        <f t="shared" si="15"/>
        <v/>
      </c>
    </row>
    <row r="455" spans="1:6">
      <c r="A455" s="165">
        <v>2060399</v>
      </c>
      <c r="B455" s="165" t="s">
        <v>673</v>
      </c>
      <c r="C455" s="187"/>
      <c r="D455" s="184">
        <v>0</v>
      </c>
      <c r="E455" s="184">
        <f t="shared" si="14"/>
        <v>0</v>
      </c>
      <c r="F455" s="17" t="str">
        <f t="shared" si="15"/>
        <v/>
      </c>
    </row>
    <row r="456" ht="13.5" spans="1:6">
      <c r="A456" s="165">
        <v>20604</v>
      </c>
      <c r="B456" s="164" t="s">
        <v>674</v>
      </c>
      <c r="C456" s="183">
        <f>SUM(C457:C460)</f>
        <v>3</v>
      </c>
      <c r="D456" s="183">
        <f>SUM(D457:D460)</f>
        <v>150</v>
      </c>
      <c r="E456" s="183">
        <f t="shared" si="14"/>
        <v>147</v>
      </c>
      <c r="F456" s="17">
        <f t="shared" si="15"/>
        <v>4900</v>
      </c>
    </row>
    <row r="457" spans="1:6">
      <c r="A457" s="165">
        <v>2060401</v>
      </c>
      <c r="B457" s="165" t="s">
        <v>661</v>
      </c>
      <c r="C457" s="187"/>
      <c r="D457" s="184">
        <v>0</v>
      </c>
      <c r="E457" s="184">
        <f t="shared" si="14"/>
        <v>0</v>
      </c>
      <c r="F457" s="17" t="str">
        <f t="shared" si="15"/>
        <v/>
      </c>
    </row>
    <row r="458" ht="13.5" spans="1:6">
      <c r="A458" s="165">
        <v>2060404</v>
      </c>
      <c r="B458" s="165" t="s">
        <v>675</v>
      </c>
      <c r="C458" s="184">
        <v>3</v>
      </c>
      <c r="D458" s="184">
        <v>0</v>
      </c>
      <c r="E458" s="184">
        <f t="shared" si="14"/>
        <v>-3</v>
      </c>
      <c r="F458" s="17">
        <f t="shared" si="15"/>
        <v>-100</v>
      </c>
    </row>
    <row r="459" spans="1:6">
      <c r="A459" s="165">
        <v>2060405</v>
      </c>
      <c r="B459" s="165" t="s">
        <v>676</v>
      </c>
      <c r="C459" s="187"/>
      <c r="D459" s="184">
        <v>0</v>
      </c>
      <c r="E459" s="184">
        <f t="shared" si="14"/>
        <v>0</v>
      </c>
      <c r="F459" s="17" t="str">
        <f t="shared" si="15"/>
        <v/>
      </c>
    </row>
    <row r="460" spans="1:6">
      <c r="A460" s="165">
        <v>2060499</v>
      </c>
      <c r="B460" s="165" t="s">
        <v>677</v>
      </c>
      <c r="C460" s="187"/>
      <c r="D460" s="184">
        <v>150</v>
      </c>
      <c r="E460" s="184">
        <f t="shared" si="14"/>
        <v>150</v>
      </c>
      <c r="F460" s="17" t="str">
        <f t="shared" si="15"/>
        <v/>
      </c>
    </row>
    <row r="461" ht="13.5" spans="1:6">
      <c r="A461" s="165">
        <v>20605</v>
      </c>
      <c r="B461" s="164" t="s">
        <v>678</v>
      </c>
      <c r="C461" s="183">
        <f>SUM(C462:C465)</f>
        <v>1</v>
      </c>
      <c r="D461" s="183">
        <f>SUM(D462:D465)</f>
        <v>245</v>
      </c>
      <c r="E461" s="183">
        <f t="shared" si="14"/>
        <v>244</v>
      </c>
      <c r="F461" s="17">
        <f t="shared" si="15"/>
        <v>24400</v>
      </c>
    </row>
    <row r="462" ht="13.5" spans="1:6">
      <c r="A462" s="165">
        <v>2060501</v>
      </c>
      <c r="B462" s="165" t="s">
        <v>661</v>
      </c>
      <c r="C462" s="184">
        <v>1</v>
      </c>
      <c r="D462" s="184">
        <v>0</v>
      </c>
      <c r="E462" s="184">
        <f t="shared" si="14"/>
        <v>-1</v>
      </c>
      <c r="F462" s="17">
        <f t="shared" si="15"/>
        <v>-100</v>
      </c>
    </row>
    <row r="463" spans="1:6">
      <c r="A463" s="165">
        <v>2060502</v>
      </c>
      <c r="B463" s="165" t="s">
        <v>679</v>
      </c>
      <c r="C463" s="187"/>
      <c r="D463" s="184">
        <v>0</v>
      </c>
      <c r="E463" s="184">
        <f t="shared" si="14"/>
        <v>0</v>
      </c>
      <c r="F463" s="17" t="str">
        <f t="shared" si="15"/>
        <v/>
      </c>
    </row>
    <row r="464" spans="1:6">
      <c r="A464" s="165">
        <v>2060503</v>
      </c>
      <c r="B464" s="165" t="s">
        <v>680</v>
      </c>
      <c r="C464" s="187"/>
      <c r="D464" s="184">
        <v>0</v>
      </c>
      <c r="E464" s="184">
        <f t="shared" si="14"/>
        <v>0</v>
      </c>
      <c r="F464" s="17" t="str">
        <f t="shared" si="15"/>
        <v/>
      </c>
    </row>
    <row r="465" spans="1:6">
      <c r="A465" s="165">
        <v>2060599</v>
      </c>
      <c r="B465" s="165" t="s">
        <v>681</v>
      </c>
      <c r="C465" s="187"/>
      <c r="D465" s="184">
        <v>245</v>
      </c>
      <c r="E465" s="184">
        <f t="shared" si="14"/>
        <v>245</v>
      </c>
      <c r="F465" s="17" t="str">
        <f t="shared" si="15"/>
        <v/>
      </c>
    </row>
    <row r="466" spans="1:6">
      <c r="A466" s="165">
        <v>20606</v>
      </c>
      <c r="B466" s="164" t="s">
        <v>682</v>
      </c>
      <c r="C466" s="188"/>
      <c r="D466" s="183">
        <f>SUM(D467:D470)</f>
        <v>0</v>
      </c>
      <c r="E466" s="183">
        <f t="shared" si="14"/>
        <v>0</v>
      </c>
      <c r="F466" s="17" t="str">
        <f t="shared" si="15"/>
        <v/>
      </c>
    </row>
    <row r="467" spans="1:6">
      <c r="A467" s="165">
        <v>2060601</v>
      </c>
      <c r="B467" s="165" t="s">
        <v>683</v>
      </c>
      <c r="C467" s="187"/>
      <c r="D467" s="184">
        <v>0</v>
      </c>
      <c r="E467" s="184">
        <f t="shared" si="14"/>
        <v>0</v>
      </c>
      <c r="F467" s="17" t="str">
        <f t="shared" si="15"/>
        <v/>
      </c>
    </row>
    <row r="468" spans="1:6">
      <c r="A468" s="165">
        <v>2060602</v>
      </c>
      <c r="B468" s="165" t="s">
        <v>684</v>
      </c>
      <c r="C468" s="187"/>
      <c r="D468" s="184">
        <v>0</v>
      </c>
      <c r="E468" s="184">
        <f t="shared" si="14"/>
        <v>0</v>
      </c>
      <c r="F468" s="17" t="str">
        <f t="shared" si="15"/>
        <v/>
      </c>
    </row>
    <row r="469" spans="1:6">
      <c r="A469" s="165">
        <v>2060603</v>
      </c>
      <c r="B469" s="165" t="s">
        <v>685</v>
      </c>
      <c r="C469" s="187"/>
      <c r="D469" s="184">
        <v>0</v>
      </c>
      <c r="E469" s="184">
        <f t="shared" si="14"/>
        <v>0</v>
      </c>
      <c r="F469" s="17" t="str">
        <f t="shared" si="15"/>
        <v/>
      </c>
    </row>
    <row r="470" spans="1:6">
      <c r="A470" s="165">
        <v>2060699</v>
      </c>
      <c r="B470" s="165" t="s">
        <v>686</v>
      </c>
      <c r="C470" s="187"/>
      <c r="D470" s="184">
        <v>0</v>
      </c>
      <c r="E470" s="184">
        <f t="shared" si="14"/>
        <v>0</v>
      </c>
      <c r="F470" s="17" t="str">
        <f t="shared" si="15"/>
        <v/>
      </c>
    </row>
    <row r="471" ht="13.5" spans="1:6">
      <c r="A471" s="165">
        <v>20607</v>
      </c>
      <c r="B471" s="164" t="s">
        <v>687</v>
      </c>
      <c r="C471" s="183">
        <f>SUM(C472:C477)</f>
        <v>24</v>
      </c>
      <c r="D471" s="183">
        <f>SUM(D472:D477)</f>
        <v>38</v>
      </c>
      <c r="E471" s="183">
        <f t="shared" si="14"/>
        <v>14</v>
      </c>
      <c r="F471" s="17">
        <f t="shared" si="15"/>
        <v>58.3</v>
      </c>
    </row>
    <row r="472" spans="1:6">
      <c r="A472" s="165">
        <v>2060701</v>
      </c>
      <c r="B472" s="165" t="s">
        <v>661</v>
      </c>
      <c r="C472" s="187"/>
      <c r="D472" s="184">
        <v>0</v>
      </c>
      <c r="E472" s="184">
        <f t="shared" si="14"/>
        <v>0</v>
      </c>
      <c r="F472" s="17" t="str">
        <f t="shared" si="15"/>
        <v/>
      </c>
    </row>
    <row r="473" ht="13.5" spans="1:6">
      <c r="A473" s="165">
        <v>2060702</v>
      </c>
      <c r="B473" s="165" t="s">
        <v>688</v>
      </c>
      <c r="C473" s="184">
        <v>12</v>
      </c>
      <c r="D473" s="184">
        <v>16</v>
      </c>
      <c r="E473" s="184">
        <f t="shared" si="14"/>
        <v>4</v>
      </c>
      <c r="F473" s="17">
        <f t="shared" si="15"/>
        <v>33.3</v>
      </c>
    </row>
    <row r="474" spans="1:6">
      <c r="A474" s="165">
        <v>2060703</v>
      </c>
      <c r="B474" s="165" t="s">
        <v>689</v>
      </c>
      <c r="C474" s="187"/>
      <c r="D474" s="184">
        <v>0</v>
      </c>
      <c r="E474" s="184">
        <f t="shared" si="14"/>
        <v>0</v>
      </c>
      <c r="F474" s="17" t="str">
        <f t="shared" si="15"/>
        <v/>
      </c>
    </row>
    <row r="475" spans="1:6">
      <c r="A475" s="165">
        <v>2060704</v>
      </c>
      <c r="B475" s="165" t="s">
        <v>690</v>
      </c>
      <c r="C475" s="187"/>
      <c r="D475" s="184">
        <v>0</v>
      </c>
      <c r="E475" s="184">
        <f t="shared" si="14"/>
        <v>0</v>
      </c>
      <c r="F475" s="17" t="str">
        <f t="shared" si="15"/>
        <v/>
      </c>
    </row>
    <row r="476" spans="1:6">
      <c r="A476" s="165">
        <v>2060705</v>
      </c>
      <c r="B476" s="165" t="s">
        <v>691</v>
      </c>
      <c r="C476" s="187"/>
      <c r="D476" s="184">
        <v>17</v>
      </c>
      <c r="E476" s="184">
        <f t="shared" si="14"/>
        <v>17</v>
      </c>
      <c r="F476" s="17" t="str">
        <f t="shared" si="15"/>
        <v/>
      </c>
    </row>
    <row r="477" ht="13.5" spans="1:6">
      <c r="A477" s="165">
        <v>2060799</v>
      </c>
      <c r="B477" s="165" t="s">
        <v>692</v>
      </c>
      <c r="C477" s="184">
        <v>12</v>
      </c>
      <c r="D477" s="184">
        <v>5</v>
      </c>
      <c r="E477" s="184">
        <f t="shared" si="14"/>
        <v>-7</v>
      </c>
      <c r="F477" s="17">
        <f t="shared" si="15"/>
        <v>-58.3</v>
      </c>
    </row>
    <row r="478" spans="1:6">
      <c r="A478" s="165">
        <v>20608</v>
      </c>
      <c r="B478" s="164" t="s">
        <v>693</v>
      </c>
      <c r="C478" s="188"/>
      <c r="D478" s="183">
        <f>SUM(D479:D481)</f>
        <v>0</v>
      </c>
      <c r="E478" s="183">
        <f t="shared" si="14"/>
        <v>0</v>
      </c>
      <c r="F478" s="17" t="str">
        <f t="shared" si="15"/>
        <v/>
      </c>
    </row>
    <row r="479" spans="1:6">
      <c r="A479" s="165">
        <v>2060801</v>
      </c>
      <c r="B479" s="165" t="s">
        <v>694</v>
      </c>
      <c r="C479" s="187"/>
      <c r="D479" s="184">
        <v>0</v>
      </c>
      <c r="E479" s="184">
        <f t="shared" si="14"/>
        <v>0</v>
      </c>
      <c r="F479" s="17" t="str">
        <f t="shared" si="15"/>
        <v/>
      </c>
    </row>
    <row r="480" spans="1:6">
      <c r="A480" s="165">
        <v>2060802</v>
      </c>
      <c r="B480" s="165" t="s">
        <v>695</v>
      </c>
      <c r="C480" s="187"/>
      <c r="D480" s="184">
        <v>0</v>
      </c>
      <c r="E480" s="184">
        <f t="shared" si="14"/>
        <v>0</v>
      </c>
      <c r="F480" s="17" t="str">
        <f t="shared" si="15"/>
        <v/>
      </c>
    </row>
    <row r="481" spans="1:6">
      <c r="A481" s="165">
        <v>2060899</v>
      </c>
      <c r="B481" s="165" t="s">
        <v>696</v>
      </c>
      <c r="C481" s="187"/>
      <c r="D481" s="184">
        <v>0</v>
      </c>
      <c r="E481" s="184">
        <f t="shared" si="14"/>
        <v>0</v>
      </c>
      <c r="F481" s="17" t="str">
        <f t="shared" si="15"/>
        <v/>
      </c>
    </row>
    <row r="482" spans="1:6">
      <c r="A482" s="165">
        <v>20609</v>
      </c>
      <c r="B482" s="164" t="s">
        <v>697</v>
      </c>
      <c r="C482" s="188"/>
      <c r="D482" s="183">
        <f>SUM(D483:D485)</f>
        <v>0</v>
      </c>
      <c r="E482" s="183">
        <f t="shared" si="14"/>
        <v>0</v>
      </c>
      <c r="F482" s="17" t="str">
        <f t="shared" si="15"/>
        <v/>
      </c>
    </row>
    <row r="483" spans="1:6">
      <c r="A483" s="165">
        <v>2060901</v>
      </c>
      <c r="B483" s="165" t="s">
        <v>698</v>
      </c>
      <c r="C483" s="187"/>
      <c r="D483" s="184">
        <v>0</v>
      </c>
      <c r="E483" s="184">
        <f t="shared" si="14"/>
        <v>0</v>
      </c>
      <c r="F483" s="17" t="str">
        <f t="shared" si="15"/>
        <v/>
      </c>
    </row>
    <row r="484" spans="1:6">
      <c r="A484" s="165">
        <v>2060902</v>
      </c>
      <c r="B484" s="165" t="s">
        <v>699</v>
      </c>
      <c r="C484" s="187"/>
      <c r="D484" s="184">
        <v>0</v>
      </c>
      <c r="E484" s="184">
        <f t="shared" si="14"/>
        <v>0</v>
      </c>
      <c r="F484" s="17" t="str">
        <f t="shared" si="15"/>
        <v/>
      </c>
    </row>
    <row r="485" spans="1:6">
      <c r="A485" s="165">
        <v>2060999</v>
      </c>
      <c r="B485" s="165" t="s">
        <v>700</v>
      </c>
      <c r="C485" s="187"/>
      <c r="D485" s="184">
        <v>0</v>
      </c>
      <c r="E485" s="184">
        <f t="shared" si="14"/>
        <v>0</v>
      </c>
      <c r="F485" s="17" t="str">
        <f t="shared" si="15"/>
        <v/>
      </c>
    </row>
    <row r="486" ht="13.5" spans="1:6">
      <c r="A486" s="165">
        <v>20699</v>
      </c>
      <c r="B486" s="164" t="s">
        <v>701</v>
      </c>
      <c r="C486" s="183">
        <f>SUM(C487:C490)</f>
        <v>411</v>
      </c>
      <c r="D486" s="183">
        <f>SUM(D487:D490)</f>
        <v>11</v>
      </c>
      <c r="E486" s="183">
        <f t="shared" si="14"/>
        <v>-400</v>
      </c>
      <c r="F486" s="17">
        <f t="shared" si="15"/>
        <v>-97.3</v>
      </c>
    </row>
    <row r="487" spans="1:6">
      <c r="A487" s="165">
        <v>2069901</v>
      </c>
      <c r="B487" s="165" t="s">
        <v>702</v>
      </c>
      <c r="C487" s="187"/>
      <c r="D487" s="184">
        <v>0</v>
      </c>
      <c r="E487" s="184">
        <f t="shared" si="14"/>
        <v>0</v>
      </c>
      <c r="F487" s="17" t="str">
        <f t="shared" si="15"/>
        <v/>
      </c>
    </row>
    <row r="488" spans="1:6">
      <c r="A488" s="165">
        <v>2069902</v>
      </c>
      <c r="B488" s="165" t="s">
        <v>703</v>
      </c>
      <c r="C488" s="187"/>
      <c r="D488" s="184">
        <v>0</v>
      </c>
      <c r="E488" s="184">
        <f t="shared" si="14"/>
        <v>0</v>
      </c>
      <c r="F488" s="17" t="str">
        <f t="shared" si="15"/>
        <v/>
      </c>
    </row>
    <row r="489" spans="1:6">
      <c r="A489" s="165">
        <v>2069903</v>
      </c>
      <c r="B489" s="165" t="s">
        <v>704</v>
      </c>
      <c r="C489" s="187"/>
      <c r="D489" s="184">
        <v>0</v>
      </c>
      <c r="E489" s="184">
        <f t="shared" si="14"/>
        <v>0</v>
      </c>
      <c r="F489" s="17" t="str">
        <f t="shared" si="15"/>
        <v/>
      </c>
    </row>
    <row r="490" ht="13.5" spans="1:6">
      <c r="A490" s="165">
        <v>2069999</v>
      </c>
      <c r="B490" s="165" t="s">
        <v>705</v>
      </c>
      <c r="C490" s="184">
        <v>411</v>
      </c>
      <c r="D490" s="184">
        <v>11</v>
      </c>
      <c r="E490" s="184">
        <f t="shared" si="14"/>
        <v>-400</v>
      </c>
      <c r="F490" s="17">
        <f t="shared" si="15"/>
        <v>-97.3</v>
      </c>
    </row>
    <row r="491" ht="13.5" spans="1:6">
      <c r="A491" s="165">
        <v>207</v>
      </c>
      <c r="B491" s="164" t="s">
        <v>706</v>
      </c>
      <c r="C491" s="183">
        <f>SUM(C492,C508,C516,C527,C536,C544)</f>
        <v>1603</v>
      </c>
      <c r="D491" s="183">
        <f>SUM(D492,D508,D516,D527,D536,D544)</f>
        <v>1834</v>
      </c>
      <c r="E491" s="183">
        <f t="shared" si="14"/>
        <v>231</v>
      </c>
      <c r="F491" s="17">
        <f t="shared" si="15"/>
        <v>14.4</v>
      </c>
    </row>
    <row r="492" ht="13.5" spans="1:6">
      <c r="A492" s="165">
        <v>20701</v>
      </c>
      <c r="B492" s="164" t="s">
        <v>707</v>
      </c>
      <c r="C492" s="183">
        <f>SUM(C493:C507)</f>
        <v>921</v>
      </c>
      <c r="D492" s="183">
        <f>SUM(D493:D507)</f>
        <v>726</v>
      </c>
      <c r="E492" s="183">
        <f t="shared" si="14"/>
        <v>-195</v>
      </c>
      <c r="F492" s="17">
        <f t="shared" si="15"/>
        <v>-21.2</v>
      </c>
    </row>
    <row r="493" ht="13.5" spans="1:6">
      <c r="A493" s="165">
        <v>2070101</v>
      </c>
      <c r="B493" s="165" t="s">
        <v>381</v>
      </c>
      <c r="C493" s="184">
        <v>168</v>
      </c>
      <c r="D493" s="184">
        <v>362</v>
      </c>
      <c r="E493" s="184">
        <f t="shared" si="14"/>
        <v>194</v>
      </c>
      <c r="F493" s="17">
        <f t="shared" si="15"/>
        <v>115.5</v>
      </c>
    </row>
    <row r="494" spans="1:6">
      <c r="A494" s="165">
        <v>2070102</v>
      </c>
      <c r="B494" s="165" t="s">
        <v>382</v>
      </c>
      <c r="C494" s="187"/>
      <c r="D494" s="184">
        <v>0</v>
      </c>
      <c r="E494" s="184">
        <f t="shared" si="14"/>
        <v>0</v>
      </c>
      <c r="F494" s="17" t="str">
        <f t="shared" si="15"/>
        <v/>
      </c>
    </row>
    <row r="495" ht="13.5" spans="1:6">
      <c r="A495" s="165">
        <v>2070103</v>
      </c>
      <c r="B495" s="165" t="s">
        <v>383</v>
      </c>
      <c r="C495" s="184">
        <v>1</v>
      </c>
      <c r="D495" s="184">
        <v>0</v>
      </c>
      <c r="E495" s="184">
        <f t="shared" si="14"/>
        <v>-1</v>
      </c>
      <c r="F495" s="17">
        <f t="shared" si="15"/>
        <v>-100</v>
      </c>
    </row>
    <row r="496" ht="13.5" spans="1:6">
      <c r="A496" s="165">
        <v>2070104</v>
      </c>
      <c r="B496" s="165" t="s">
        <v>708</v>
      </c>
      <c r="C496" s="184">
        <v>88</v>
      </c>
      <c r="D496" s="184">
        <v>80</v>
      </c>
      <c r="E496" s="184">
        <f t="shared" si="14"/>
        <v>-8</v>
      </c>
      <c r="F496" s="17">
        <f t="shared" si="15"/>
        <v>-9.1</v>
      </c>
    </row>
    <row r="497" spans="1:6">
      <c r="A497" s="165">
        <v>2070105</v>
      </c>
      <c r="B497" s="165" t="s">
        <v>709</v>
      </c>
      <c r="C497" s="187"/>
      <c r="D497" s="184">
        <v>0</v>
      </c>
      <c r="E497" s="184">
        <f t="shared" si="14"/>
        <v>0</v>
      </c>
      <c r="F497" s="17" t="str">
        <f t="shared" si="15"/>
        <v/>
      </c>
    </row>
    <row r="498" spans="1:6">
      <c r="A498" s="165">
        <v>2070106</v>
      </c>
      <c r="B498" s="165" t="s">
        <v>710</v>
      </c>
      <c r="C498" s="187"/>
      <c r="D498" s="184">
        <v>0</v>
      </c>
      <c r="E498" s="184">
        <f t="shared" si="14"/>
        <v>0</v>
      </c>
      <c r="F498" s="17" t="str">
        <f t="shared" si="15"/>
        <v/>
      </c>
    </row>
    <row r="499" spans="1:6">
      <c r="A499" s="165">
        <v>2070107</v>
      </c>
      <c r="B499" s="165" t="s">
        <v>711</v>
      </c>
      <c r="C499" s="187"/>
      <c r="D499" s="184">
        <v>0</v>
      </c>
      <c r="E499" s="184">
        <f t="shared" si="14"/>
        <v>0</v>
      </c>
      <c r="F499" s="17" t="str">
        <f t="shared" si="15"/>
        <v/>
      </c>
    </row>
    <row r="500" spans="1:6">
      <c r="A500" s="165">
        <v>2070108</v>
      </c>
      <c r="B500" s="165" t="s">
        <v>712</v>
      </c>
      <c r="C500" s="187"/>
      <c r="D500" s="184">
        <v>0</v>
      </c>
      <c r="E500" s="184">
        <f t="shared" si="14"/>
        <v>0</v>
      </c>
      <c r="F500" s="17" t="str">
        <f t="shared" si="15"/>
        <v/>
      </c>
    </row>
    <row r="501" ht="13.5" spans="1:6">
      <c r="A501" s="165">
        <v>2070109</v>
      </c>
      <c r="B501" s="165" t="s">
        <v>713</v>
      </c>
      <c r="C501" s="184">
        <v>383</v>
      </c>
      <c r="D501" s="184">
        <v>202</v>
      </c>
      <c r="E501" s="184">
        <f t="shared" si="14"/>
        <v>-181</v>
      </c>
      <c r="F501" s="17">
        <f t="shared" si="15"/>
        <v>-47.3</v>
      </c>
    </row>
    <row r="502" spans="1:6">
      <c r="A502" s="165">
        <v>2070110</v>
      </c>
      <c r="B502" s="165" t="s">
        <v>714</v>
      </c>
      <c r="C502" s="187"/>
      <c r="D502" s="184">
        <v>0</v>
      </c>
      <c r="E502" s="184">
        <f t="shared" si="14"/>
        <v>0</v>
      </c>
      <c r="F502" s="17" t="str">
        <f t="shared" si="15"/>
        <v/>
      </c>
    </row>
    <row r="503" spans="1:6">
      <c r="A503" s="165">
        <v>2070111</v>
      </c>
      <c r="B503" s="165" t="s">
        <v>715</v>
      </c>
      <c r="C503" s="187"/>
      <c r="D503" s="184">
        <v>0</v>
      </c>
      <c r="E503" s="184">
        <f t="shared" si="14"/>
        <v>0</v>
      </c>
      <c r="F503" s="17" t="str">
        <f t="shared" si="15"/>
        <v/>
      </c>
    </row>
    <row r="504" ht="13.5" spans="1:6">
      <c r="A504" s="165">
        <v>2070112</v>
      </c>
      <c r="B504" s="165" t="s">
        <v>716</v>
      </c>
      <c r="C504" s="184">
        <v>165</v>
      </c>
      <c r="D504" s="184">
        <v>0</v>
      </c>
      <c r="E504" s="184">
        <f t="shared" si="14"/>
        <v>-165</v>
      </c>
      <c r="F504" s="17">
        <f t="shared" si="15"/>
        <v>-100</v>
      </c>
    </row>
    <row r="505" spans="1:6">
      <c r="A505" s="165">
        <v>2070113</v>
      </c>
      <c r="B505" s="165" t="s">
        <v>717</v>
      </c>
      <c r="C505" s="187"/>
      <c r="D505" s="184">
        <v>0</v>
      </c>
      <c r="E505" s="184">
        <f t="shared" si="14"/>
        <v>0</v>
      </c>
      <c r="F505" s="17" t="str">
        <f t="shared" si="15"/>
        <v/>
      </c>
    </row>
    <row r="506" ht="13.5" spans="1:6">
      <c r="A506" s="165">
        <v>2070114</v>
      </c>
      <c r="B506" s="165" t="s">
        <v>718</v>
      </c>
      <c r="C506" s="184">
        <v>21</v>
      </c>
      <c r="D506" s="184">
        <v>0</v>
      </c>
      <c r="E506" s="184">
        <f t="shared" si="14"/>
        <v>-21</v>
      </c>
      <c r="F506" s="17">
        <f t="shared" si="15"/>
        <v>-100</v>
      </c>
    </row>
    <row r="507" ht="13.5" spans="1:6">
      <c r="A507" s="165">
        <v>2070199</v>
      </c>
      <c r="B507" s="165" t="s">
        <v>719</v>
      </c>
      <c r="C507" s="184">
        <v>95</v>
      </c>
      <c r="D507" s="184">
        <v>82</v>
      </c>
      <c r="E507" s="184">
        <f t="shared" si="14"/>
        <v>-13</v>
      </c>
      <c r="F507" s="17">
        <f t="shared" si="15"/>
        <v>-13.7</v>
      </c>
    </row>
    <row r="508" ht="13.5" spans="1:6">
      <c r="A508" s="165">
        <v>20702</v>
      </c>
      <c r="B508" s="164" t="s">
        <v>720</v>
      </c>
      <c r="C508" s="183">
        <f>SUM(C509:C515)</f>
        <v>14</v>
      </c>
      <c r="D508" s="183">
        <f>SUM(D509:D515)</f>
        <v>74</v>
      </c>
      <c r="E508" s="183">
        <f t="shared" si="14"/>
        <v>60</v>
      </c>
      <c r="F508" s="17">
        <f t="shared" si="15"/>
        <v>428.6</v>
      </c>
    </row>
    <row r="509" spans="1:6">
      <c r="A509" s="165">
        <v>2070201</v>
      </c>
      <c r="B509" s="165" t="s">
        <v>381</v>
      </c>
      <c r="C509" s="187"/>
      <c r="D509" s="184">
        <v>0</v>
      </c>
      <c r="E509" s="184">
        <f t="shared" si="14"/>
        <v>0</v>
      </c>
      <c r="F509" s="17" t="str">
        <f t="shared" si="15"/>
        <v/>
      </c>
    </row>
    <row r="510" spans="1:6">
      <c r="A510" s="165">
        <v>2070202</v>
      </c>
      <c r="B510" s="165" t="s">
        <v>382</v>
      </c>
      <c r="C510" s="187"/>
      <c r="D510" s="184">
        <v>0</v>
      </c>
      <c r="E510" s="184">
        <f t="shared" si="14"/>
        <v>0</v>
      </c>
      <c r="F510" s="17" t="str">
        <f t="shared" si="15"/>
        <v/>
      </c>
    </row>
    <row r="511" spans="1:6">
      <c r="A511" s="165">
        <v>2070203</v>
      </c>
      <c r="B511" s="165" t="s">
        <v>383</v>
      </c>
      <c r="C511" s="187"/>
      <c r="D511" s="184">
        <v>0</v>
      </c>
      <c r="E511" s="184">
        <f t="shared" si="14"/>
        <v>0</v>
      </c>
      <c r="F511" s="17" t="str">
        <f t="shared" si="15"/>
        <v/>
      </c>
    </row>
    <row r="512" ht="13.5" spans="1:6">
      <c r="A512" s="165">
        <v>2070204</v>
      </c>
      <c r="B512" s="165" t="s">
        <v>721</v>
      </c>
      <c r="C512" s="184">
        <v>5</v>
      </c>
      <c r="D512" s="184">
        <v>61</v>
      </c>
      <c r="E512" s="184">
        <f t="shared" si="14"/>
        <v>56</v>
      </c>
      <c r="F512" s="17">
        <f t="shared" si="15"/>
        <v>1120</v>
      </c>
    </row>
    <row r="513" spans="1:6">
      <c r="A513" s="165">
        <v>2070205</v>
      </c>
      <c r="B513" s="165" t="s">
        <v>722</v>
      </c>
      <c r="C513" s="187"/>
      <c r="D513" s="184">
        <v>13</v>
      </c>
      <c r="E513" s="184">
        <f t="shared" si="14"/>
        <v>13</v>
      </c>
      <c r="F513" s="17" t="str">
        <f t="shared" si="15"/>
        <v/>
      </c>
    </row>
    <row r="514" spans="1:6">
      <c r="A514" s="165">
        <v>2070206</v>
      </c>
      <c r="B514" s="165" t="s">
        <v>723</v>
      </c>
      <c r="C514" s="187"/>
      <c r="D514" s="184">
        <v>0</v>
      </c>
      <c r="E514" s="184">
        <f t="shared" si="14"/>
        <v>0</v>
      </c>
      <c r="F514" s="17" t="str">
        <f t="shared" si="15"/>
        <v/>
      </c>
    </row>
    <row r="515" ht="13.5" spans="1:6">
      <c r="A515" s="165">
        <v>2070299</v>
      </c>
      <c r="B515" s="165" t="s">
        <v>724</v>
      </c>
      <c r="C515" s="184">
        <v>9</v>
      </c>
      <c r="D515" s="184">
        <v>0</v>
      </c>
      <c r="E515" s="184">
        <f t="shared" si="14"/>
        <v>-9</v>
      </c>
      <c r="F515" s="17">
        <f t="shared" si="15"/>
        <v>-100</v>
      </c>
    </row>
    <row r="516" ht="13.5" spans="1:6">
      <c r="A516" s="165">
        <v>20703</v>
      </c>
      <c r="B516" s="164" t="s">
        <v>725</v>
      </c>
      <c r="C516" s="183">
        <f>SUM(C517:C526)</f>
        <v>45</v>
      </c>
      <c r="D516" s="183">
        <f>SUM(D517:D526)</f>
        <v>306</v>
      </c>
      <c r="E516" s="183">
        <f t="shared" ref="E516:E579" si="16">D516-C516</f>
        <v>261</v>
      </c>
      <c r="F516" s="17">
        <f t="shared" ref="F516:F579" si="17">IF(C516&lt;&gt;0,ROUND(100*(D516/C516-1),1),"")</f>
        <v>580</v>
      </c>
    </row>
    <row r="517" spans="1:6">
      <c r="A517" s="165">
        <v>2070301</v>
      </c>
      <c r="B517" s="165" t="s">
        <v>381</v>
      </c>
      <c r="C517" s="187"/>
      <c r="D517" s="184">
        <v>0</v>
      </c>
      <c r="E517" s="184">
        <f t="shared" si="16"/>
        <v>0</v>
      </c>
      <c r="F517" s="17" t="str">
        <f t="shared" si="17"/>
        <v/>
      </c>
    </row>
    <row r="518" spans="1:6">
      <c r="A518" s="165">
        <v>2070302</v>
      </c>
      <c r="B518" s="165" t="s">
        <v>382</v>
      </c>
      <c r="C518" s="187"/>
      <c r="D518" s="184">
        <v>0</v>
      </c>
      <c r="E518" s="184">
        <f t="shared" si="16"/>
        <v>0</v>
      </c>
      <c r="F518" s="17" t="str">
        <f t="shared" si="17"/>
        <v/>
      </c>
    </row>
    <row r="519" spans="1:6">
      <c r="A519" s="165">
        <v>2070303</v>
      </c>
      <c r="B519" s="165" t="s">
        <v>383</v>
      </c>
      <c r="C519" s="187"/>
      <c r="D519" s="184">
        <v>0</v>
      </c>
      <c r="E519" s="184">
        <f t="shared" si="16"/>
        <v>0</v>
      </c>
      <c r="F519" s="17" t="str">
        <f t="shared" si="17"/>
        <v/>
      </c>
    </row>
    <row r="520" spans="1:6">
      <c r="A520" s="165">
        <v>2070304</v>
      </c>
      <c r="B520" s="165" t="s">
        <v>726</v>
      </c>
      <c r="C520" s="187"/>
      <c r="D520" s="184">
        <v>0</v>
      </c>
      <c r="E520" s="184">
        <f t="shared" si="16"/>
        <v>0</v>
      </c>
      <c r="F520" s="17" t="str">
        <f t="shared" si="17"/>
        <v/>
      </c>
    </row>
    <row r="521" spans="1:6">
      <c r="A521" s="165">
        <v>2070305</v>
      </c>
      <c r="B521" s="165" t="s">
        <v>727</v>
      </c>
      <c r="C521" s="187"/>
      <c r="D521" s="184">
        <v>0</v>
      </c>
      <c r="E521" s="184">
        <f t="shared" si="16"/>
        <v>0</v>
      </c>
      <c r="F521" s="17" t="str">
        <f t="shared" si="17"/>
        <v/>
      </c>
    </row>
    <row r="522" spans="1:6">
      <c r="A522" s="165">
        <v>2070306</v>
      </c>
      <c r="B522" s="165" t="s">
        <v>728</v>
      </c>
      <c r="C522" s="187"/>
      <c r="D522" s="184">
        <v>0</v>
      </c>
      <c r="E522" s="184">
        <f t="shared" si="16"/>
        <v>0</v>
      </c>
      <c r="F522" s="17" t="str">
        <f t="shared" si="17"/>
        <v/>
      </c>
    </row>
    <row r="523" spans="1:6">
      <c r="A523" s="165">
        <v>2070307</v>
      </c>
      <c r="B523" s="165" t="s">
        <v>729</v>
      </c>
      <c r="C523" s="187"/>
      <c r="D523" s="184">
        <v>65</v>
      </c>
      <c r="E523" s="184">
        <f t="shared" si="16"/>
        <v>65</v>
      </c>
      <c r="F523" s="17" t="str">
        <f t="shared" si="17"/>
        <v/>
      </c>
    </row>
    <row r="524" ht="13.5" spans="1:6">
      <c r="A524" s="165">
        <v>2070308</v>
      </c>
      <c r="B524" s="165" t="s">
        <v>730</v>
      </c>
      <c r="C524" s="184">
        <v>45</v>
      </c>
      <c r="D524" s="184">
        <v>241</v>
      </c>
      <c r="E524" s="184">
        <f t="shared" si="16"/>
        <v>196</v>
      </c>
      <c r="F524" s="17">
        <f t="shared" si="17"/>
        <v>435.6</v>
      </c>
    </row>
    <row r="525" spans="1:6">
      <c r="A525" s="165">
        <v>2070309</v>
      </c>
      <c r="B525" s="165" t="s">
        <v>731</v>
      </c>
      <c r="C525" s="187"/>
      <c r="D525" s="184">
        <v>0</v>
      </c>
      <c r="E525" s="184">
        <f t="shared" si="16"/>
        <v>0</v>
      </c>
      <c r="F525" s="17" t="str">
        <f t="shared" si="17"/>
        <v/>
      </c>
    </row>
    <row r="526" spans="1:6">
      <c r="A526" s="165">
        <v>2070399</v>
      </c>
      <c r="B526" s="165" t="s">
        <v>732</v>
      </c>
      <c r="C526" s="187"/>
      <c r="D526" s="184">
        <v>0</v>
      </c>
      <c r="E526" s="184">
        <f t="shared" si="16"/>
        <v>0</v>
      </c>
      <c r="F526" s="17" t="str">
        <f t="shared" si="17"/>
        <v/>
      </c>
    </row>
    <row r="527" ht="13.5" spans="1:6">
      <c r="A527" s="165">
        <v>20706</v>
      </c>
      <c r="B527" s="148" t="s">
        <v>733</v>
      </c>
      <c r="C527" s="183">
        <f>SUM(C528:C535)</f>
        <v>71</v>
      </c>
      <c r="D527" s="183">
        <f>SUM(D528:D535)</f>
        <v>1</v>
      </c>
      <c r="E527" s="183">
        <f t="shared" si="16"/>
        <v>-70</v>
      </c>
      <c r="F527" s="17">
        <f t="shared" si="17"/>
        <v>-98.6</v>
      </c>
    </row>
    <row r="528" spans="1:6">
      <c r="A528" s="165">
        <v>2070601</v>
      </c>
      <c r="B528" s="149" t="s">
        <v>381</v>
      </c>
      <c r="C528" s="187"/>
      <c r="D528" s="184">
        <v>0</v>
      </c>
      <c r="E528" s="184">
        <f t="shared" si="16"/>
        <v>0</v>
      </c>
      <c r="F528" s="17" t="str">
        <f t="shared" si="17"/>
        <v/>
      </c>
    </row>
    <row r="529" spans="1:6">
      <c r="A529" s="165">
        <v>2070602</v>
      </c>
      <c r="B529" s="149" t="s">
        <v>382</v>
      </c>
      <c r="C529" s="187"/>
      <c r="D529" s="184">
        <v>0</v>
      </c>
      <c r="E529" s="184">
        <f t="shared" si="16"/>
        <v>0</v>
      </c>
      <c r="F529" s="17" t="str">
        <f t="shared" si="17"/>
        <v/>
      </c>
    </row>
    <row r="530" spans="1:6">
      <c r="A530" s="165">
        <v>2070603</v>
      </c>
      <c r="B530" s="149" t="s">
        <v>383</v>
      </c>
      <c r="C530" s="187"/>
      <c r="D530" s="184">
        <v>0</v>
      </c>
      <c r="E530" s="184">
        <f t="shared" si="16"/>
        <v>0</v>
      </c>
      <c r="F530" s="17" t="str">
        <f t="shared" si="17"/>
        <v/>
      </c>
    </row>
    <row r="531" spans="1:6">
      <c r="A531" s="165">
        <v>2070604</v>
      </c>
      <c r="B531" s="149" t="s">
        <v>734</v>
      </c>
      <c r="C531" s="187"/>
      <c r="D531" s="184">
        <v>0</v>
      </c>
      <c r="E531" s="184">
        <f t="shared" si="16"/>
        <v>0</v>
      </c>
      <c r="F531" s="17" t="str">
        <f t="shared" si="17"/>
        <v/>
      </c>
    </row>
    <row r="532" ht="13.5" spans="1:6">
      <c r="A532" s="165">
        <v>2070605</v>
      </c>
      <c r="B532" s="149" t="s">
        <v>735</v>
      </c>
      <c r="C532" s="184">
        <v>7</v>
      </c>
      <c r="D532" s="184">
        <v>0</v>
      </c>
      <c r="E532" s="184">
        <f t="shared" si="16"/>
        <v>-7</v>
      </c>
      <c r="F532" s="17">
        <f t="shared" si="17"/>
        <v>-100</v>
      </c>
    </row>
    <row r="533" spans="1:6">
      <c r="A533" s="165">
        <v>2070606</v>
      </c>
      <c r="B533" s="149" t="s">
        <v>736</v>
      </c>
      <c r="C533" s="187"/>
      <c r="D533" s="184">
        <v>0</v>
      </c>
      <c r="E533" s="184">
        <f t="shared" si="16"/>
        <v>0</v>
      </c>
      <c r="F533" s="17" t="str">
        <f t="shared" si="17"/>
        <v/>
      </c>
    </row>
    <row r="534" ht="13.5" spans="1:6">
      <c r="A534" s="165">
        <v>2070607</v>
      </c>
      <c r="B534" s="149" t="s">
        <v>737</v>
      </c>
      <c r="C534" s="184">
        <v>64</v>
      </c>
      <c r="D534" s="184">
        <v>1</v>
      </c>
      <c r="E534" s="184">
        <f t="shared" si="16"/>
        <v>-63</v>
      </c>
      <c r="F534" s="17">
        <f t="shared" si="17"/>
        <v>-98.4</v>
      </c>
    </row>
    <row r="535" spans="1:6">
      <c r="A535" s="165">
        <v>2070699</v>
      </c>
      <c r="B535" s="149" t="s">
        <v>738</v>
      </c>
      <c r="C535" s="187"/>
      <c r="D535" s="184">
        <v>0</v>
      </c>
      <c r="E535" s="184">
        <f t="shared" si="16"/>
        <v>0</v>
      </c>
      <c r="F535" s="17" t="str">
        <f t="shared" si="17"/>
        <v/>
      </c>
    </row>
    <row r="536" ht="13.5" spans="1:6">
      <c r="A536" s="165">
        <v>20708</v>
      </c>
      <c r="B536" s="148" t="s">
        <v>739</v>
      </c>
      <c r="C536" s="183">
        <f>SUM(C537:C543)</f>
        <v>486</v>
      </c>
      <c r="D536" s="183">
        <f>SUM(D537:D543)</f>
        <v>606</v>
      </c>
      <c r="E536" s="183">
        <f t="shared" si="16"/>
        <v>120</v>
      </c>
      <c r="F536" s="17">
        <f t="shared" si="17"/>
        <v>24.7</v>
      </c>
    </row>
    <row r="537" spans="1:6">
      <c r="A537" s="165">
        <v>2070801</v>
      </c>
      <c r="B537" s="149" t="s">
        <v>381</v>
      </c>
      <c r="C537" s="187"/>
      <c r="D537" s="184">
        <v>0</v>
      </c>
      <c r="E537" s="184">
        <f t="shared" si="16"/>
        <v>0</v>
      </c>
      <c r="F537" s="17" t="str">
        <f t="shared" si="17"/>
        <v/>
      </c>
    </row>
    <row r="538" spans="1:6">
      <c r="A538" s="165">
        <v>2070802</v>
      </c>
      <c r="B538" s="149" t="s">
        <v>382</v>
      </c>
      <c r="C538" s="187"/>
      <c r="D538" s="184">
        <v>0</v>
      </c>
      <c r="E538" s="184">
        <f t="shared" si="16"/>
        <v>0</v>
      </c>
      <c r="F538" s="17" t="str">
        <f t="shared" si="17"/>
        <v/>
      </c>
    </row>
    <row r="539" spans="1:6">
      <c r="A539" s="165">
        <v>2070803</v>
      </c>
      <c r="B539" s="149" t="s">
        <v>383</v>
      </c>
      <c r="C539" s="187"/>
      <c r="D539" s="184">
        <v>0</v>
      </c>
      <c r="E539" s="184">
        <f t="shared" si="16"/>
        <v>0</v>
      </c>
      <c r="F539" s="17" t="str">
        <f t="shared" si="17"/>
        <v/>
      </c>
    </row>
    <row r="540" spans="1:6">
      <c r="A540" s="165">
        <v>2070806</v>
      </c>
      <c r="B540" s="149" t="s">
        <v>740</v>
      </c>
      <c r="C540" s="187"/>
      <c r="D540" s="184">
        <v>0</v>
      </c>
      <c r="E540" s="184">
        <f t="shared" si="16"/>
        <v>0</v>
      </c>
      <c r="F540" s="17" t="str">
        <f t="shared" si="17"/>
        <v/>
      </c>
    </row>
    <row r="541" spans="1:6">
      <c r="A541" s="165">
        <v>2070807</v>
      </c>
      <c r="B541" s="149" t="s">
        <v>741</v>
      </c>
      <c r="C541" s="187"/>
      <c r="D541" s="184">
        <v>0</v>
      </c>
      <c r="E541" s="184">
        <f t="shared" si="16"/>
        <v>0</v>
      </c>
      <c r="F541" s="17" t="str">
        <f t="shared" si="17"/>
        <v/>
      </c>
    </row>
    <row r="542" ht="13.5" spans="1:6">
      <c r="A542" s="165">
        <v>2070808</v>
      </c>
      <c r="B542" s="149" t="s">
        <v>742</v>
      </c>
      <c r="C542" s="184">
        <v>316</v>
      </c>
      <c r="D542" s="184">
        <v>411</v>
      </c>
      <c r="E542" s="184">
        <f t="shared" si="16"/>
        <v>95</v>
      </c>
      <c r="F542" s="17">
        <f t="shared" si="17"/>
        <v>30.1</v>
      </c>
    </row>
    <row r="543" ht="13.5" spans="1:6">
      <c r="A543" s="165">
        <v>2070899</v>
      </c>
      <c r="B543" s="149" t="s">
        <v>743</v>
      </c>
      <c r="C543" s="184">
        <v>170</v>
      </c>
      <c r="D543" s="184">
        <v>195</v>
      </c>
      <c r="E543" s="184">
        <f t="shared" si="16"/>
        <v>25</v>
      </c>
      <c r="F543" s="17">
        <f t="shared" si="17"/>
        <v>14.7</v>
      </c>
    </row>
    <row r="544" ht="13.5" spans="1:6">
      <c r="A544" s="165">
        <v>20799</v>
      </c>
      <c r="B544" s="164" t="s">
        <v>744</v>
      </c>
      <c r="C544" s="183">
        <f>SUM(C545:C547)</f>
        <v>66</v>
      </c>
      <c r="D544" s="183">
        <f>SUM(D545:D547)</f>
        <v>121</v>
      </c>
      <c r="E544" s="183">
        <f t="shared" si="16"/>
        <v>55</v>
      </c>
      <c r="F544" s="17">
        <f t="shared" si="17"/>
        <v>83.3</v>
      </c>
    </row>
    <row r="545" spans="1:6">
      <c r="A545" s="165">
        <v>2079902</v>
      </c>
      <c r="B545" s="165" t="s">
        <v>745</v>
      </c>
      <c r="C545" s="187"/>
      <c r="D545" s="184">
        <v>0</v>
      </c>
      <c r="E545" s="184">
        <f t="shared" si="16"/>
        <v>0</v>
      </c>
      <c r="F545" s="17" t="str">
        <f t="shared" si="17"/>
        <v/>
      </c>
    </row>
    <row r="546" spans="1:6">
      <c r="A546" s="165">
        <v>2079903</v>
      </c>
      <c r="B546" s="165" t="s">
        <v>746</v>
      </c>
      <c r="C546" s="187"/>
      <c r="D546" s="184">
        <v>1</v>
      </c>
      <c r="E546" s="184">
        <f t="shared" si="16"/>
        <v>1</v>
      </c>
      <c r="F546" s="17" t="str">
        <f t="shared" si="17"/>
        <v/>
      </c>
    </row>
    <row r="547" ht="13.5" spans="1:6">
      <c r="A547" s="165">
        <v>2079999</v>
      </c>
      <c r="B547" s="165" t="s">
        <v>747</v>
      </c>
      <c r="C547" s="184">
        <v>66</v>
      </c>
      <c r="D547" s="184">
        <v>120</v>
      </c>
      <c r="E547" s="184">
        <f t="shared" si="16"/>
        <v>54</v>
      </c>
      <c r="F547" s="17">
        <f t="shared" si="17"/>
        <v>81.8</v>
      </c>
    </row>
    <row r="548" ht="13.5" spans="1:6">
      <c r="A548" s="165">
        <v>208</v>
      </c>
      <c r="B548" s="164" t="s">
        <v>748</v>
      </c>
      <c r="C548" s="183">
        <f>SUM(C549,C568,C576,C578,C587,C591,C601,C610,C617,C625,C634,C639,C642,C645,C648,C651,C654,C658,C662,C670,C673)</f>
        <v>50803</v>
      </c>
      <c r="D548" s="183">
        <f>SUM(D549,D568,D576,D578,D587,D591,D601,D610,D617,D625,D634,D639,D642,D645,D648,D651,D654,D658,D662,D670,D673)</f>
        <v>48343</v>
      </c>
      <c r="E548" s="183">
        <f t="shared" si="16"/>
        <v>-2460</v>
      </c>
      <c r="F548" s="17">
        <f t="shared" si="17"/>
        <v>-4.8</v>
      </c>
    </row>
    <row r="549" ht="13.5" spans="1:6">
      <c r="A549" s="165">
        <v>20801</v>
      </c>
      <c r="B549" s="164" t="s">
        <v>749</v>
      </c>
      <c r="C549" s="183">
        <f>SUM(C550:C567)</f>
        <v>1266</v>
      </c>
      <c r="D549" s="183">
        <f>SUM(D550:D567)</f>
        <v>1486</v>
      </c>
      <c r="E549" s="183">
        <f t="shared" si="16"/>
        <v>220</v>
      </c>
      <c r="F549" s="17">
        <f t="shared" si="17"/>
        <v>17.4</v>
      </c>
    </row>
    <row r="550" spans="1:6">
      <c r="A550" s="165">
        <v>2080101</v>
      </c>
      <c r="B550" s="165" t="s">
        <v>381</v>
      </c>
      <c r="C550" s="187"/>
      <c r="D550" s="184">
        <v>336</v>
      </c>
      <c r="E550" s="184">
        <f t="shared" si="16"/>
        <v>336</v>
      </c>
      <c r="F550" s="17" t="str">
        <f t="shared" si="17"/>
        <v/>
      </c>
    </row>
    <row r="551" spans="1:6">
      <c r="A551" s="165">
        <v>2080102</v>
      </c>
      <c r="B551" s="165" t="s">
        <v>382</v>
      </c>
      <c r="C551" s="187"/>
      <c r="D551" s="184">
        <v>58</v>
      </c>
      <c r="E551" s="184">
        <f t="shared" si="16"/>
        <v>58</v>
      </c>
      <c r="F551" s="17" t="str">
        <f t="shared" si="17"/>
        <v/>
      </c>
    </row>
    <row r="552" spans="1:6">
      <c r="A552" s="165">
        <v>2080103</v>
      </c>
      <c r="B552" s="165" t="s">
        <v>383</v>
      </c>
      <c r="C552" s="187"/>
      <c r="D552" s="184">
        <v>0</v>
      </c>
      <c r="E552" s="184">
        <f t="shared" si="16"/>
        <v>0</v>
      </c>
      <c r="F552" s="17" t="str">
        <f t="shared" si="17"/>
        <v/>
      </c>
    </row>
    <row r="553" spans="1:6">
      <c r="A553" s="165">
        <v>2080104</v>
      </c>
      <c r="B553" s="165" t="s">
        <v>750</v>
      </c>
      <c r="C553" s="187"/>
      <c r="D553" s="184">
        <v>0</v>
      </c>
      <c r="E553" s="184">
        <f t="shared" si="16"/>
        <v>0</v>
      </c>
      <c r="F553" s="17" t="str">
        <f t="shared" si="17"/>
        <v/>
      </c>
    </row>
    <row r="554" spans="1:6">
      <c r="A554" s="165">
        <v>2080105</v>
      </c>
      <c r="B554" s="165" t="s">
        <v>751</v>
      </c>
      <c r="C554" s="187"/>
      <c r="D554" s="184">
        <v>8</v>
      </c>
      <c r="E554" s="184">
        <f t="shared" si="16"/>
        <v>8</v>
      </c>
      <c r="F554" s="17" t="str">
        <f t="shared" si="17"/>
        <v/>
      </c>
    </row>
    <row r="555" ht="13.5" spans="1:6">
      <c r="A555" s="165">
        <v>2080106</v>
      </c>
      <c r="B555" s="165" t="s">
        <v>752</v>
      </c>
      <c r="C555" s="184">
        <v>99</v>
      </c>
      <c r="D555" s="184">
        <v>114</v>
      </c>
      <c r="E555" s="184">
        <f t="shared" si="16"/>
        <v>15</v>
      </c>
      <c r="F555" s="17">
        <f t="shared" si="17"/>
        <v>15.2</v>
      </c>
    </row>
    <row r="556" spans="1:6">
      <c r="A556" s="165">
        <v>2080107</v>
      </c>
      <c r="B556" s="165" t="s">
        <v>753</v>
      </c>
      <c r="C556" s="187"/>
      <c r="D556" s="184">
        <v>0</v>
      </c>
      <c r="E556" s="184">
        <f t="shared" si="16"/>
        <v>0</v>
      </c>
      <c r="F556" s="17" t="str">
        <f t="shared" si="17"/>
        <v/>
      </c>
    </row>
    <row r="557" spans="1:6">
      <c r="A557" s="165">
        <v>2080108</v>
      </c>
      <c r="B557" s="165" t="s">
        <v>422</v>
      </c>
      <c r="C557" s="187"/>
      <c r="D557" s="184">
        <v>0</v>
      </c>
      <c r="E557" s="184">
        <f t="shared" si="16"/>
        <v>0</v>
      </c>
      <c r="F557" s="17" t="str">
        <f t="shared" si="17"/>
        <v/>
      </c>
    </row>
    <row r="558" ht="13.5" spans="1:6">
      <c r="A558" s="165">
        <v>2080109</v>
      </c>
      <c r="B558" s="165" t="s">
        <v>754</v>
      </c>
      <c r="C558" s="184">
        <v>787</v>
      </c>
      <c r="D558" s="184">
        <v>779</v>
      </c>
      <c r="E558" s="184">
        <f t="shared" si="16"/>
        <v>-8</v>
      </c>
      <c r="F558" s="17">
        <f t="shared" si="17"/>
        <v>-1</v>
      </c>
    </row>
    <row r="559" spans="1:6">
      <c r="A559" s="165">
        <v>2080110</v>
      </c>
      <c r="B559" s="165" t="s">
        <v>755</v>
      </c>
      <c r="C559" s="187"/>
      <c r="D559" s="184">
        <v>0</v>
      </c>
      <c r="E559" s="184">
        <f t="shared" si="16"/>
        <v>0</v>
      </c>
      <c r="F559" s="17" t="str">
        <f t="shared" si="17"/>
        <v/>
      </c>
    </row>
    <row r="560" ht="13.5" spans="1:6">
      <c r="A560" s="165">
        <v>2080111</v>
      </c>
      <c r="B560" s="165" t="s">
        <v>756</v>
      </c>
      <c r="C560" s="184">
        <v>221</v>
      </c>
      <c r="D560" s="184">
        <v>139</v>
      </c>
      <c r="E560" s="184">
        <f t="shared" si="16"/>
        <v>-82</v>
      </c>
      <c r="F560" s="17">
        <f t="shared" si="17"/>
        <v>-37.1</v>
      </c>
    </row>
    <row r="561" spans="1:6">
      <c r="A561" s="165">
        <v>2080112</v>
      </c>
      <c r="B561" s="165" t="s">
        <v>757</v>
      </c>
      <c r="C561" s="187"/>
      <c r="D561" s="184">
        <v>1</v>
      </c>
      <c r="E561" s="184">
        <f t="shared" si="16"/>
        <v>1</v>
      </c>
      <c r="F561" s="17" t="str">
        <f t="shared" si="17"/>
        <v/>
      </c>
    </row>
    <row r="562" spans="1:6">
      <c r="A562" s="165">
        <v>2080113</v>
      </c>
      <c r="B562" s="165" t="s">
        <v>758</v>
      </c>
      <c r="C562" s="187"/>
      <c r="D562" s="184">
        <v>0</v>
      </c>
      <c r="E562" s="184">
        <f t="shared" si="16"/>
        <v>0</v>
      </c>
      <c r="F562" s="17" t="str">
        <f t="shared" si="17"/>
        <v/>
      </c>
    </row>
    <row r="563" spans="1:6">
      <c r="A563" s="165">
        <v>2080114</v>
      </c>
      <c r="B563" s="165" t="s">
        <v>759</v>
      </c>
      <c r="C563" s="187"/>
      <c r="D563" s="184">
        <v>0</v>
      </c>
      <c r="E563" s="184">
        <f t="shared" si="16"/>
        <v>0</v>
      </c>
      <c r="F563" s="17" t="str">
        <f t="shared" si="17"/>
        <v/>
      </c>
    </row>
    <row r="564" spans="1:6">
      <c r="A564" s="165">
        <v>2080115</v>
      </c>
      <c r="B564" s="165" t="s">
        <v>760</v>
      </c>
      <c r="C564" s="187"/>
      <c r="D564" s="184">
        <v>0</v>
      </c>
      <c r="E564" s="184">
        <f t="shared" si="16"/>
        <v>0</v>
      </c>
      <c r="F564" s="17" t="str">
        <f t="shared" si="17"/>
        <v/>
      </c>
    </row>
    <row r="565" spans="1:6">
      <c r="A565" s="165">
        <v>2080116</v>
      </c>
      <c r="B565" s="165" t="s">
        <v>761</v>
      </c>
      <c r="C565" s="187"/>
      <c r="D565" s="184">
        <v>0</v>
      </c>
      <c r="E565" s="184">
        <f t="shared" si="16"/>
        <v>0</v>
      </c>
      <c r="F565" s="17" t="str">
        <f t="shared" si="17"/>
        <v/>
      </c>
    </row>
    <row r="566" spans="1:6">
      <c r="A566" s="165">
        <v>2080150</v>
      </c>
      <c r="B566" s="165" t="s">
        <v>390</v>
      </c>
      <c r="C566" s="187"/>
      <c r="D566" s="184">
        <v>0</v>
      </c>
      <c r="E566" s="184">
        <f t="shared" si="16"/>
        <v>0</v>
      </c>
      <c r="F566" s="17" t="str">
        <f t="shared" si="17"/>
        <v/>
      </c>
    </row>
    <row r="567" ht="13.5" spans="1:6">
      <c r="A567" s="165">
        <v>2080199</v>
      </c>
      <c r="B567" s="165" t="s">
        <v>762</v>
      </c>
      <c r="C567" s="184">
        <v>159</v>
      </c>
      <c r="D567" s="184">
        <v>51</v>
      </c>
      <c r="E567" s="184">
        <f t="shared" si="16"/>
        <v>-108</v>
      </c>
      <c r="F567" s="17">
        <f t="shared" si="17"/>
        <v>-67.9</v>
      </c>
    </row>
    <row r="568" ht="13.5" spans="1:6">
      <c r="A568" s="165">
        <v>20802</v>
      </c>
      <c r="B568" s="164" t="s">
        <v>763</v>
      </c>
      <c r="C568" s="183">
        <f>SUM(C569:C575)</f>
        <v>1648</v>
      </c>
      <c r="D568" s="183">
        <f>SUM(D569:D575)</f>
        <v>933</v>
      </c>
      <c r="E568" s="183">
        <f t="shared" si="16"/>
        <v>-715</v>
      </c>
      <c r="F568" s="17">
        <f t="shared" si="17"/>
        <v>-43.4</v>
      </c>
    </row>
    <row r="569" ht="13.5" spans="1:6">
      <c r="A569" s="165">
        <v>2080201</v>
      </c>
      <c r="B569" s="165" t="s">
        <v>381</v>
      </c>
      <c r="C569" s="184">
        <v>160</v>
      </c>
      <c r="D569" s="184">
        <v>179</v>
      </c>
      <c r="E569" s="184">
        <f t="shared" si="16"/>
        <v>19</v>
      </c>
      <c r="F569" s="17">
        <f t="shared" si="17"/>
        <v>11.9</v>
      </c>
    </row>
    <row r="570" ht="13.5" spans="1:6">
      <c r="A570" s="165">
        <v>2080202</v>
      </c>
      <c r="B570" s="165" t="s">
        <v>382</v>
      </c>
      <c r="C570" s="184">
        <v>2</v>
      </c>
      <c r="D570" s="184">
        <v>2</v>
      </c>
      <c r="E570" s="184">
        <f t="shared" si="16"/>
        <v>0</v>
      </c>
      <c r="F570" s="17">
        <f t="shared" si="17"/>
        <v>0</v>
      </c>
    </row>
    <row r="571" spans="1:6">
      <c r="A571" s="165">
        <v>2080203</v>
      </c>
      <c r="B571" s="165" t="s">
        <v>383</v>
      </c>
      <c r="C571" s="187"/>
      <c r="D571" s="184">
        <v>0</v>
      </c>
      <c r="E571" s="184">
        <f t="shared" si="16"/>
        <v>0</v>
      </c>
      <c r="F571" s="17" t="str">
        <f t="shared" si="17"/>
        <v/>
      </c>
    </row>
    <row r="572" spans="1:6">
      <c r="A572" s="165">
        <v>2080206</v>
      </c>
      <c r="B572" s="165" t="s">
        <v>764</v>
      </c>
      <c r="C572" s="187"/>
      <c r="D572" s="184">
        <v>0</v>
      </c>
      <c r="E572" s="184">
        <f t="shared" si="16"/>
        <v>0</v>
      </c>
      <c r="F572" s="17" t="str">
        <f t="shared" si="17"/>
        <v/>
      </c>
    </row>
    <row r="573" ht="13.5" spans="1:6">
      <c r="A573" s="165">
        <v>2080207</v>
      </c>
      <c r="B573" s="165" t="s">
        <v>765</v>
      </c>
      <c r="C573" s="184">
        <v>6</v>
      </c>
      <c r="D573" s="184">
        <v>0</v>
      </c>
      <c r="E573" s="184">
        <f t="shared" si="16"/>
        <v>-6</v>
      </c>
      <c r="F573" s="17">
        <f t="shared" si="17"/>
        <v>-100</v>
      </c>
    </row>
    <row r="574" ht="13.5" spans="1:6">
      <c r="A574" s="165">
        <v>2080208</v>
      </c>
      <c r="B574" s="165" t="s">
        <v>766</v>
      </c>
      <c r="C574" s="184">
        <v>1015</v>
      </c>
      <c r="D574" s="184">
        <v>359</v>
      </c>
      <c r="E574" s="184">
        <f t="shared" si="16"/>
        <v>-656</v>
      </c>
      <c r="F574" s="17">
        <f t="shared" si="17"/>
        <v>-64.6</v>
      </c>
    </row>
    <row r="575" ht="13.5" spans="1:6">
      <c r="A575" s="165">
        <v>2080299</v>
      </c>
      <c r="B575" s="165" t="s">
        <v>767</v>
      </c>
      <c r="C575" s="184">
        <v>465</v>
      </c>
      <c r="D575" s="184">
        <v>393</v>
      </c>
      <c r="E575" s="184">
        <f t="shared" si="16"/>
        <v>-72</v>
      </c>
      <c r="F575" s="17">
        <f t="shared" si="17"/>
        <v>-15.5</v>
      </c>
    </row>
    <row r="576" spans="1:6">
      <c r="A576" s="165">
        <v>20804</v>
      </c>
      <c r="B576" s="164" t="s">
        <v>768</v>
      </c>
      <c r="C576" s="188"/>
      <c r="D576" s="183">
        <f>D577</f>
        <v>0</v>
      </c>
      <c r="E576" s="183">
        <f t="shared" si="16"/>
        <v>0</v>
      </c>
      <c r="F576" s="17" t="str">
        <f t="shared" si="17"/>
        <v/>
      </c>
    </row>
    <row r="577" spans="1:6">
      <c r="A577" s="165">
        <v>2080402</v>
      </c>
      <c r="B577" s="165" t="s">
        <v>769</v>
      </c>
      <c r="C577" s="187"/>
      <c r="D577" s="184">
        <v>0</v>
      </c>
      <c r="E577" s="184">
        <f t="shared" si="16"/>
        <v>0</v>
      </c>
      <c r="F577" s="17" t="str">
        <f t="shared" si="17"/>
        <v/>
      </c>
    </row>
    <row r="578" ht="13.5" spans="1:6">
      <c r="A578" s="165">
        <v>20805</v>
      </c>
      <c r="B578" s="164" t="s">
        <v>770</v>
      </c>
      <c r="C578" s="183">
        <f>SUM(C579:C586)</f>
        <v>28741</v>
      </c>
      <c r="D578" s="183">
        <f>SUM(D579:D586)</f>
        <v>25298</v>
      </c>
      <c r="E578" s="183">
        <f t="shared" si="16"/>
        <v>-3443</v>
      </c>
      <c r="F578" s="17">
        <f t="shared" si="17"/>
        <v>-12</v>
      </c>
    </row>
    <row r="579" ht="13.5" spans="1:6">
      <c r="A579" s="165">
        <v>2080501</v>
      </c>
      <c r="B579" s="165" t="s">
        <v>771</v>
      </c>
      <c r="C579" s="184">
        <v>1836</v>
      </c>
      <c r="D579" s="184">
        <v>1390</v>
      </c>
      <c r="E579" s="184">
        <f t="shared" si="16"/>
        <v>-446</v>
      </c>
      <c r="F579" s="17">
        <f t="shared" si="17"/>
        <v>-24.3</v>
      </c>
    </row>
    <row r="580" ht="13.5" spans="1:6">
      <c r="A580" s="165">
        <v>2080502</v>
      </c>
      <c r="B580" s="165" t="s">
        <v>772</v>
      </c>
      <c r="C580" s="184">
        <v>3698</v>
      </c>
      <c r="D580" s="184">
        <v>3085</v>
      </c>
      <c r="E580" s="184">
        <f t="shared" ref="E580:E643" si="18">D580-C580</f>
        <v>-613</v>
      </c>
      <c r="F580" s="17">
        <f t="shared" ref="F580:F643" si="19">IF(C580&lt;&gt;0,ROUND(100*(D580/C580-1),1),"")</f>
        <v>-16.6</v>
      </c>
    </row>
    <row r="581" ht="13.5" spans="1:6">
      <c r="A581" s="165">
        <v>2080503</v>
      </c>
      <c r="B581" s="165" t="s">
        <v>773</v>
      </c>
      <c r="C581" s="184"/>
      <c r="D581" s="184">
        <v>0</v>
      </c>
      <c r="E581" s="184">
        <f t="shared" si="18"/>
        <v>0</v>
      </c>
      <c r="F581" s="17" t="str">
        <f t="shared" si="19"/>
        <v/>
      </c>
    </row>
    <row r="582" ht="13.5" spans="1:6">
      <c r="A582" s="165">
        <v>2080505</v>
      </c>
      <c r="B582" s="165" t="s">
        <v>774</v>
      </c>
      <c r="C582" s="184">
        <v>8476</v>
      </c>
      <c r="D582" s="184">
        <v>5782</v>
      </c>
      <c r="E582" s="184">
        <f t="shared" si="18"/>
        <v>-2694</v>
      </c>
      <c r="F582" s="17">
        <f t="shared" si="19"/>
        <v>-31.8</v>
      </c>
    </row>
    <row r="583" ht="13.5" spans="1:6">
      <c r="A583" s="165">
        <v>2080506</v>
      </c>
      <c r="B583" s="165" t="s">
        <v>775</v>
      </c>
      <c r="C583" s="184">
        <v>5031</v>
      </c>
      <c r="D583" s="184">
        <v>3583</v>
      </c>
      <c r="E583" s="184">
        <f t="shared" si="18"/>
        <v>-1448</v>
      </c>
      <c r="F583" s="17">
        <f t="shared" si="19"/>
        <v>-28.8</v>
      </c>
    </row>
    <row r="584" ht="13.5" spans="1:6">
      <c r="A584" s="165">
        <v>2080507</v>
      </c>
      <c r="B584" s="165" t="s">
        <v>776</v>
      </c>
      <c r="C584" s="184">
        <v>9700</v>
      </c>
      <c r="D584" s="184">
        <v>11458</v>
      </c>
      <c r="E584" s="184">
        <f t="shared" si="18"/>
        <v>1758</v>
      </c>
      <c r="F584" s="17">
        <f t="shared" si="19"/>
        <v>18.1</v>
      </c>
    </row>
    <row r="585" ht="13.5" spans="1:6">
      <c r="A585" s="165">
        <v>2080508</v>
      </c>
      <c r="B585" s="165" t="s">
        <v>777</v>
      </c>
      <c r="C585" s="184"/>
      <c r="D585" s="184">
        <v>0</v>
      </c>
      <c r="E585" s="184">
        <f t="shared" si="18"/>
        <v>0</v>
      </c>
      <c r="F585" s="17" t="str">
        <f t="shared" si="19"/>
        <v/>
      </c>
    </row>
    <row r="586" spans="1:6">
      <c r="A586" s="165">
        <v>2080599</v>
      </c>
      <c r="B586" s="165" t="s">
        <v>778</v>
      </c>
      <c r="C586" s="187"/>
      <c r="D586" s="184">
        <v>0</v>
      </c>
      <c r="E586" s="184">
        <f t="shared" si="18"/>
        <v>0</v>
      </c>
      <c r="F586" s="17" t="str">
        <f t="shared" si="19"/>
        <v/>
      </c>
    </row>
    <row r="587" spans="1:6">
      <c r="A587" s="165">
        <v>20806</v>
      </c>
      <c r="B587" s="164" t="s">
        <v>779</v>
      </c>
      <c r="C587" s="188"/>
      <c r="D587" s="183">
        <f>SUM(D588:D590)</f>
        <v>0</v>
      </c>
      <c r="E587" s="183">
        <f t="shared" si="18"/>
        <v>0</v>
      </c>
      <c r="F587" s="17" t="str">
        <f t="shared" si="19"/>
        <v/>
      </c>
    </row>
    <row r="588" spans="1:6">
      <c r="A588" s="165">
        <v>2080601</v>
      </c>
      <c r="B588" s="165" t="s">
        <v>780</v>
      </c>
      <c r="C588" s="187"/>
      <c r="D588" s="184">
        <v>0</v>
      </c>
      <c r="E588" s="184">
        <f t="shared" si="18"/>
        <v>0</v>
      </c>
      <c r="F588" s="17" t="str">
        <f t="shared" si="19"/>
        <v/>
      </c>
    </row>
    <row r="589" spans="1:6">
      <c r="A589" s="165">
        <v>2080602</v>
      </c>
      <c r="B589" s="165" t="s">
        <v>781</v>
      </c>
      <c r="C589" s="187"/>
      <c r="D589" s="184">
        <v>0</v>
      </c>
      <c r="E589" s="184">
        <f t="shared" si="18"/>
        <v>0</v>
      </c>
      <c r="F589" s="17" t="str">
        <f t="shared" si="19"/>
        <v/>
      </c>
    </row>
    <row r="590" spans="1:6">
      <c r="A590" s="165">
        <v>2080699</v>
      </c>
      <c r="B590" s="165" t="s">
        <v>782</v>
      </c>
      <c r="C590" s="187"/>
      <c r="D590" s="184">
        <v>0</v>
      </c>
      <c r="E590" s="184">
        <f t="shared" si="18"/>
        <v>0</v>
      </c>
      <c r="F590" s="17" t="str">
        <f t="shared" si="19"/>
        <v/>
      </c>
    </row>
    <row r="591" ht="13.5" spans="1:6">
      <c r="A591" s="165">
        <v>20807</v>
      </c>
      <c r="B591" s="164" t="s">
        <v>783</v>
      </c>
      <c r="C591" s="183">
        <f>SUM(C592:C600)</f>
        <v>1599</v>
      </c>
      <c r="D591" s="183">
        <f>SUM(D592:D600)</f>
        <v>1534</v>
      </c>
      <c r="E591" s="183">
        <f t="shared" si="18"/>
        <v>-65</v>
      </c>
      <c r="F591" s="17">
        <f t="shared" si="19"/>
        <v>-4.1</v>
      </c>
    </row>
    <row r="592" spans="1:6">
      <c r="A592" s="165">
        <v>2080701</v>
      </c>
      <c r="B592" s="165" t="s">
        <v>784</v>
      </c>
      <c r="C592" s="187"/>
      <c r="D592" s="184">
        <v>0</v>
      </c>
      <c r="E592" s="184">
        <f t="shared" si="18"/>
        <v>0</v>
      </c>
      <c r="F592" s="17" t="str">
        <f t="shared" si="19"/>
        <v/>
      </c>
    </row>
    <row r="593" spans="1:6">
      <c r="A593" s="165">
        <v>2080702</v>
      </c>
      <c r="B593" s="165" t="s">
        <v>785</v>
      </c>
      <c r="C593" s="187"/>
      <c r="D593" s="184">
        <v>0</v>
      </c>
      <c r="E593" s="184">
        <f t="shared" si="18"/>
        <v>0</v>
      </c>
      <c r="F593" s="17" t="str">
        <f t="shared" si="19"/>
        <v/>
      </c>
    </row>
    <row r="594" spans="1:6">
      <c r="A594" s="165">
        <v>2080704</v>
      </c>
      <c r="B594" s="165" t="s">
        <v>786</v>
      </c>
      <c r="C594" s="187"/>
      <c r="D594" s="184">
        <v>0</v>
      </c>
      <c r="E594" s="184">
        <f t="shared" si="18"/>
        <v>0</v>
      </c>
      <c r="F594" s="17" t="str">
        <f t="shared" si="19"/>
        <v/>
      </c>
    </row>
    <row r="595" spans="1:6">
      <c r="A595" s="165">
        <v>2080705</v>
      </c>
      <c r="B595" s="165" t="s">
        <v>787</v>
      </c>
      <c r="C595" s="187"/>
      <c r="D595" s="184">
        <v>0</v>
      </c>
      <c r="E595" s="184">
        <f t="shared" si="18"/>
        <v>0</v>
      </c>
      <c r="F595" s="17" t="str">
        <f t="shared" si="19"/>
        <v/>
      </c>
    </row>
    <row r="596" spans="1:6">
      <c r="A596" s="165">
        <v>2080709</v>
      </c>
      <c r="B596" s="165" t="s">
        <v>788</v>
      </c>
      <c r="C596" s="187"/>
      <c r="D596" s="184">
        <v>0</v>
      </c>
      <c r="E596" s="184">
        <f t="shared" si="18"/>
        <v>0</v>
      </c>
      <c r="F596" s="17" t="str">
        <f t="shared" si="19"/>
        <v/>
      </c>
    </row>
    <row r="597" spans="1:6">
      <c r="A597" s="165">
        <v>2080711</v>
      </c>
      <c r="B597" s="165" t="s">
        <v>789</v>
      </c>
      <c r="C597" s="187"/>
      <c r="D597" s="184">
        <v>0</v>
      </c>
      <c r="E597" s="184">
        <f t="shared" si="18"/>
        <v>0</v>
      </c>
      <c r="F597" s="17" t="str">
        <f t="shared" si="19"/>
        <v/>
      </c>
    </row>
    <row r="598" spans="1:6">
      <c r="A598" s="165">
        <v>2080712</v>
      </c>
      <c r="B598" s="165" t="s">
        <v>790</v>
      </c>
      <c r="C598" s="187"/>
      <c r="D598" s="184">
        <v>0</v>
      </c>
      <c r="E598" s="184">
        <f t="shared" si="18"/>
        <v>0</v>
      </c>
      <c r="F598" s="17" t="str">
        <f t="shared" si="19"/>
        <v/>
      </c>
    </row>
    <row r="599" spans="1:6">
      <c r="A599" s="165">
        <v>2080713</v>
      </c>
      <c r="B599" s="165" t="s">
        <v>791</v>
      </c>
      <c r="C599" s="187"/>
      <c r="D599" s="184">
        <v>0</v>
      </c>
      <c r="E599" s="184">
        <f t="shared" si="18"/>
        <v>0</v>
      </c>
      <c r="F599" s="17" t="str">
        <f t="shared" si="19"/>
        <v/>
      </c>
    </row>
    <row r="600" ht="13.5" spans="1:6">
      <c r="A600" s="165">
        <v>2080799</v>
      </c>
      <c r="B600" s="165" t="s">
        <v>792</v>
      </c>
      <c r="C600" s="184">
        <v>1599</v>
      </c>
      <c r="D600" s="184">
        <v>1534</v>
      </c>
      <c r="E600" s="184">
        <f t="shared" si="18"/>
        <v>-65</v>
      </c>
      <c r="F600" s="17">
        <f t="shared" si="19"/>
        <v>-4.1</v>
      </c>
    </row>
    <row r="601" ht="13.5" spans="1:6">
      <c r="A601" s="165">
        <v>20808</v>
      </c>
      <c r="B601" s="164" t="s">
        <v>793</v>
      </c>
      <c r="C601" s="183">
        <f>SUM(C602:C609)</f>
        <v>1955</v>
      </c>
      <c r="D601" s="183">
        <f>SUM(D602:D609)</f>
        <v>2106</v>
      </c>
      <c r="E601" s="183">
        <f t="shared" si="18"/>
        <v>151</v>
      </c>
      <c r="F601" s="17">
        <f t="shared" si="19"/>
        <v>7.7</v>
      </c>
    </row>
    <row r="602" ht="13.5" spans="1:6">
      <c r="A602" s="165">
        <v>2080801</v>
      </c>
      <c r="B602" s="165" t="s">
        <v>794</v>
      </c>
      <c r="C602" s="184">
        <v>25</v>
      </c>
      <c r="D602" s="184">
        <v>54</v>
      </c>
      <c r="E602" s="184">
        <f t="shared" si="18"/>
        <v>29</v>
      </c>
      <c r="F602" s="17">
        <f t="shared" si="19"/>
        <v>116</v>
      </c>
    </row>
    <row r="603" ht="13.5" spans="1:6">
      <c r="A603" s="165">
        <v>2080802</v>
      </c>
      <c r="B603" s="165" t="s">
        <v>795</v>
      </c>
      <c r="C603" s="184">
        <v>180</v>
      </c>
      <c r="D603" s="184">
        <v>260</v>
      </c>
      <c r="E603" s="184">
        <f t="shared" si="18"/>
        <v>80</v>
      </c>
      <c r="F603" s="17">
        <f t="shared" si="19"/>
        <v>44.4</v>
      </c>
    </row>
    <row r="604" ht="13.5" spans="1:6">
      <c r="A604" s="165">
        <v>2080803</v>
      </c>
      <c r="B604" s="165" t="s">
        <v>796</v>
      </c>
      <c r="C604" s="184">
        <v>1204</v>
      </c>
      <c r="D604" s="184">
        <v>1129</v>
      </c>
      <c r="E604" s="184">
        <f t="shared" si="18"/>
        <v>-75</v>
      </c>
      <c r="F604" s="17">
        <f t="shared" si="19"/>
        <v>-6.2</v>
      </c>
    </row>
    <row r="605" ht="13.5" spans="1:6">
      <c r="A605" s="165">
        <v>2080805</v>
      </c>
      <c r="B605" s="165" t="s">
        <v>797</v>
      </c>
      <c r="C605" s="184">
        <v>100</v>
      </c>
      <c r="D605" s="184">
        <v>242</v>
      </c>
      <c r="E605" s="184">
        <f t="shared" si="18"/>
        <v>142</v>
      </c>
      <c r="F605" s="17">
        <f t="shared" si="19"/>
        <v>142</v>
      </c>
    </row>
    <row r="606" ht="13.5" spans="1:6">
      <c r="A606" s="165">
        <v>2080806</v>
      </c>
      <c r="B606" s="165" t="s">
        <v>798</v>
      </c>
      <c r="C606" s="184">
        <v>140</v>
      </c>
      <c r="D606" s="184">
        <v>234</v>
      </c>
      <c r="E606" s="184">
        <f t="shared" si="18"/>
        <v>94</v>
      </c>
      <c r="F606" s="17">
        <f t="shared" si="19"/>
        <v>67.1</v>
      </c>
    </row>
    <row r="607" ht="13.5" spans="1:6">
      <c r="A607" s="165">
        <v>2080807</v>
      </c>
      <c r="B607" s="165" t="s">
        <v>799</v>
      </c>
      <c r="C607" s="184">
        <v>124</v>
      </c>
      <c r="D607" s="184">
        <v>76</v>
      </c>
      <c r="E607" s="184">
        <f t="shared" si="18"/>
        <v>-48</v>
      </c>
      <c r="F607" s="17">
        <f t="shared" si="19"/>
        <v>-38.7</v>
      </c>
    </row>
    <row r="608" spans="1:6">
      <c r="A608" s="165">
        <v>2080808</v>
      </c>
      <c r="B608" s="165" t="s">
        <v>800</v>
      </c>
      <c r="C608" s="187"/>
      <c r="D608" s="184">
        <v>17</v>
      </c>
      <c r="E608" s="184">
        <f t="shared" si="18"/>
        <v>17</v>
      </c>
      <c r="F608" s="17" t="str">
        <f t="shared" si="19"/>
        <v/>
      </c>
    </row>
    <row r="609" ht="13.5" spans="1:6">
      <c r="A609" s="165">
        <v>2080899</v>
      </c>
      <c r="B609" s="165" t="s">
        <v>801</v>
      </c>
      <c r="C609" s="184">
        <v>182</v>
      </c>
      <c r="D609" s="184">
        <v>94</v>
      </c>
      <c r="E609" s="184">
        <f t="shared" si="18"/>
        <v>-88</v>
      </c>
      <c r="F609" s="17">
        <f t="shared" si="19"/>
        <v>-48.4</v>
      </c>
    </row>
    <row r="610" ht="13.5" spans="1:6">
      <c r="A610" s="165">
        <v>20809</v>
      </c>
      <c r="B610" s="164" t="s">
        <v>802</v>
      </c>
      <c r="C610" s="183">
        <f>SUM(C611:C616)</f>
        <v>270</v>
      </c>
      <c r="D610" s="183">
        <f>SUM(D611:D616)</f>
        <v>311</v>
      </c>
      <c r="E610" s="183">
        <f t="shared" si="18"/>
        <v>41</v>
      </c>
      <c r="F610" s="17">
        <f t="shared" si="19"/>
        <v>15.2</v>
      </c>
    </row>
    <row r="611" ht="13.5" spans="1:6">
      <c r="A611" s="165">
        <v>2080901</v>
      </c>
      <c r="B611" s="165" t="s">
        <v>803</v>
      </c>
      <c r="C611" s="184">
        <v>204</v>
      </c>
      <c r="D611" s="184">
        <v>155</v>
      </c>
      <c r="E611" s="184">
        <f t="shared" si="18"/>
        <v>-49</v>
      </c>
      <c r="F611" s="17">
        <f t="shared" si="19"/>
        <v>-24</v>
      </c>
    </row>
    <row r="612" ht="13.5" spans="1:6">
      <c r="A612" s="165">
        <v>2080902</v>
      </c>
      <c r="B612" s="165" t="s">
        <v>804</v>
      </c>
      <c r="C612" s="184">
        <v>21</v>
      </c>
      <c r="D612" s="184">
        <v>29</v>
      </c>
      <c r="E612" s="184">
        <f t="shared" si="18"/>
        <v>8</v>
      </c>
      <c r="F612" s="17">
        <f t="shared" si="19"/>
        <v>38.1</v>
      </c>
    </row>
    <row r="613" ht="13.5" spans="1:6">
      <c r="A613" s="165">
        <v>2080903</v>
      </c>
      <c r="B613" s="165" t="s">
        <v>805</v>
      </c>
      <c r="C613" s="184">
        <v>2</v>
      </c>
      <c r="D613" s="184">
        <v>5</v>
      </c>
      <c r="E613" s="184">
        <f t="shared" si="18"/>
        <v>3</v>
      </c>
      <c r="F613" s="17">
        <f t="shared" si="19"/>
        <v>150</v>
      </c>
    </row>
    <row r="614" spans="1:6">
      <c r="A614" s="165">
        <v>2080904</v>
      </c>
      <c r="B614" s="165" t="s">
        <v>806</v>
      </c>
      <c r="C614" s="187"/>
      <c r="D614" s="184">
        <v>7</v>
      </c>
      <c r="E614" s="184">
        <f t="shared" si="18"/>
        <v>7</v>
      </c>
      <c r="F614" s="17" t="str">
        <f t="shared" si="19"/>
        <v/>
      </c>
    </row>
    <row r="615" ht="13.5" spans="1:6">
      <c r="A615" s="165">
        <v>2080905</v>
      </c>
      <c r="B615" s="165" t="s">
        <v>807</v>
      </c>
      <c r="C615" s="184">
        <v>54</v>
      </c>
      <c r="D615" s="184">
        <v>51</v>
      </c>
      <c r="E615" s="184">
        <f t="shared" si="18"/>
        <v>-3</v>
      </c>
      <c r="F615" s="17">
        <f t="shared" si="19"/>
        <v>-5.6</v>
      </c>
    </row>
    <row r="616" ht="13.5" spans="1:6">
      <c r="A616" s="165">
        <v>2080999</v>
      </c>
      <c r="B616" s="165" t="s">
        <v>808</v>
      </c>
      <c r="C616" s="184">
        <v>-11</v>
      </c>
      <c r="D616" s="184">
        <v>64</v>
      </c>
      <c r="E616" s="184">
        <f t="shared" si="18"/>
        <v>75</v>
      </c>
      <c r="F616" s="17">
        <f t="shared" si="19"/>
        <v>-681.8</v>
      </c>
    </row>
    <row r="617" ht="13.5" spans="1:6">
      <c r="A617" s="165">
        <v>20810</v>
      </c>
      <c r="B617" s="164" t="s">
        <v>809</v>
      </c>
      <c r="C617" s="183">
        <f>SUM(C618:C624)</f>
        <v>156</v>
      </c>
      <c r="D617" s="183">
        <f>SUM(D618:D624)</f>
        <v>178</v>
      </c>
      <c r="E617" s="183">
        <f t="shared" si="18"/>
        <v>22</v>
      </c>
      <c r="F617" s="17">
        <f t="shared" si="19"/>
        <v>14.1</v>
      </c>
    </row>
    <row r="618" ht="13.5" spans="1:6">
      <c r="A618" s="165">
        <v>2081001</v>
      </c>
      <c r="B618" s="165" t="s">
        <v>810</v>
      </c>
      <c r="C618" s="184">
        <v>71</v>
      </c>
      <c r="D618" s="184">
        <v>133</v>
      </c>
      <c r="E618" s="184">
        <f t="shared" si="18"/>
        <v>62</v>
      </c>
      <c r="F618" s="17">
        <f t="shared" si="19"/>
        <v>87.3</v>
      </c>
    </row>
    <row r="619" spans="1:6">
      <c r="A619" s="165">
        <v>2081002</v>
      </c>
      <c r="B619" s="165" t="s">
        <v>811</v>
      </c>
      <c r="C619" s="187"/>
      <c r="D619" s="184">
        <v>0</v>
      </c>
      <c r="E619" s="184">
        <f t="shared" si="18"/>
        <v>0</v>
      </c>
      <c r="F619" s="17" t="str">
        <f t="shared" si="19"/>
        <v/>
      </c>
    </row>
    <row r="620" spans="1:6">
      <c r="A620" s="165">
        <v>2081003</v>
      </c>
      <c r="B620" s="165" t="s">
        <v>812</v>
      </c>
      <c r="C620" s="187"/>
      <c r="D620" s="184">
        <v>0</v>
      </c>
      <c r="E620" s="184">
        <f t="shared" si="18"/>
        <v>0</v>
      </c>
      <c r="F620" s="17" t="str">
        <f t="shared" si="19"/>
        <v/>
      </c>
    </row>
    <row r="621" spans="1:6">
      <c r="A621" s="165">
        <v>2081004</v>
      </c>
      <c r="B621" s="165" t="s">
        <v>813</v>
      </c>
      <c r="C621" s="187"/>
      <c r="D621" s="184">
        <v>0</v>
      </c>
      <c r="E621" s="184">
        <f t="shared" si="18"/>
        <v>0</v>
      </c>
      <c r="F621" s="17" t="str">
        <f t="shared" si="19"/>
        <v/>
      </c>
    </row>
    <row r="622" ht="13.5" spans="1:6">
      <c r="A622" s="165">
        <v>2081005</v>
      </c>
      <c r="B622" s="165" t="s">
        <v>814</v>
      </c>
      <c r="C622" s="184">
        <v>85</v>
      </c>
      <c r="D622" s="184">
        <v>45</v>
      </c>
      <c r="E622" s="184">
        <f t="shared" si="18"/>
        <v>-40</v>
      </c>
      <c r="F622" s="17">
        <f t="shared" si="19"/>
        <v>-47.1</v>
      </c>
    </row>
    <row r="623" spans="1:6">
      <c r="A623" s="165">
        <v>2081006</v>
      </c>
      <c r="B623" s="165" t="s">
        <v>815</v>
      </c>
      <c r="C623" s="187"/>
      <c r="D623" s="184">
        <v>0</v>
      </c>
      <c r="E623" s="184">
        <f t="shared" si="18"/>
        <v>0</v>
      </c>
      <c r="F623" s="17" t="str">
        <f t="shared" si="19"/>
        <v/>
      </c>
    </row>
    <row r="624" spans="1:6">
      <c r="A624" s="165">
        <v>2081099</v>
      </c>
      <c r="B624" s="165" t="s">
        <v>816</v>
      </c>
      <c r="C624" s="187"/>
      <c r="D624" s="184">
        <v>0</v>
      </c>
      <c r="E624" s="184">
        <f t="shared" si="18"/>
        <v>0</v>
      </c>
      <c r="F624" s="17" t="str">
        <f t="shared" si="19"/>
        <v/>
      </c>
    </row>
    <row r="625" ht="13.5" spans="1:6">
      <c r="A625" s="165">
        <v>20811</v>
      </c>
      <c r="B625" s="164" t="s">
        <v>817</v>
      </c>
      <c r="C625" s="183">
        <f>SUM(C626:C633)</f>
        <v>1175</v>
      </c>
      <c r="D625" s="183">
        <f>SUM(D626:D633)</f>
        <v>1469</v>
      </c>
      <c r="E625" s="183">
        <f t="shared" si="18"/>
        <v>294</v>
      </c>
      <c r="F625" s="17">
        <f t="shared" si="19"/>
        <v>25</v>
      </c>
    </row>
    <row r="626" ht="13.5" spans="1:6">
      <c r="A626" s="165">
        <v>2081101</v>
      </c>
      <c r="B626" s="165" t="s">
        <v>381</v>
      </c>
      <c r="C626" s="184">
        <v>86</v>
      </c>
      <c r="D626" s="184">
        <v>45</v>
      </c>
      <c r="E626" s="184">
        <f t="shared" si="18"/>
        <v>-41</v>
      </c>
      <c r="F626" s="17">
        <f t="shared" si="19"/>
        <v>-47.7</v>
      </c>
    </row>
    <row r="627" spans="1:6">
      <c r="A627" s="165">
        <v>2081102</v>
      </c>
      <c r="B627" s="165" t="s">
        <v>382</v>
      </c>
      <c r="C627" s="187"/>
      <c r="D627" s="184">
        <v>0</v>
      </c>
      <c r="E627" s="184">
        <f t="shared" si="18"/>
        <v>0</v>
      </c>
      <c r="F627" s="17" t="str">
        <f t="shared" si="19"/>
        <v/>
      </c>
    </row>
    <row r="628" spans="1:6">
      <c r="A628" s="165">
        <v>2081103</v>
      </c>
      <c r="B628" s="165" t="s">
        <v>383</v>
      </c>
      <c r="C628" s="187"/>
      <c r="D628" s="184">
        <v>0</v>
      </c>
      <c r="E628" s="184">
        <f t="shared" si="18"/>
        <v>0</v>
      </c>
      <c r="F628" s="17" t="str">
        <f t="shared" si="19"/>
        <v/>
      </c>
    </row>
    <row r="629" ht="13.5" spans="1:6">
      <c r="A629" s="165">
        <v>2081104</v>
      </c>
      <c r="B629" s="165" t="s">
        <v>818</v>
      </c>
      <c r="C629" s="184">
        <v>130</v>
      </c>
      <c r="D629" s="184">
        <v>193</v>
      </c>
      <c r="E629" s="184">
        <f t="shared" si="18"/>
        <v>63</v>
      </c>
      <c r="F629" s="17">
        <f t="shared" si="19"/>
        <v>48.5</v>
      </c>
    </row>
    <row r="630" ht="13.5" spans="1:6">
      <c r="A630" s="165">
        <v>2081105</v>
      </c>
      <c r="B630" s="165" t="s">
        <v>819</v>
      </c>
      <c r="C630" s="184">
        <v>114</v>
      </c>
      <c r="D630" s="184">
        <v>108</v>
      </c>
      <c r="E630" s="184">
        <f t="shared" si="18"/>
        <v>-6</v>
      </c>
      <c r="F630" s="17">
        <f t="shared" si="19"/>
        <v>-5.3</v>
      </c>
    </row>
    <row r="631" spans="1:6">
      <c r="A631" s="165">
        <v>2081106</v>
      </c>
      <c r="B631" s="165" t="s">
        <v>820</v>
      </c>
      <c r="C631" s="187"/>
      <c r="D631" s="184">
        <v>0</v>
      </c>
      <c r="E631" s="184">
        <f t="shared" si="18"/>
        <v>0</v>
      </c>
      <c r="F631" s="17" t="str">
        <f t="shared" si="19"/>
        <v/>
      </c>
    </row>
    <row r="632" ht="13.5" spans="1:6">
      <c r="A632" s="165">
        <v>2081107</v>
      </c>
      <c r="B632" s="165" t="s">
        <v>821</v>
      </c>
      <c r="C632" s="184">
        <v>724</v>
      </c>
      <c r="D632" s="184">
        <v>920</v>
      </c>
      <c r="E632" s="184">
        <f t="shared" si="18"/>
        <v>196</v>
      </c>
      <c r="F632" s="17">
        <f t="shared" si="19"/>
        <v>27.1</v>
      </c>
    </row>
    <row r="633" ht="13.5" spans="1:6">
      <c r="A633" s="165">
        <v>2081199</v>
      </c>
      <c r="B633" s="165" t="s">
        <v>822</v>
      </c>
      <c r="C633" s="184">
        <v>121</v>
      </c>
      <c r="D633" s="184">
        <v>203</v>
      </c>
      <c r="E633" s="184">
        <f t="shared" si="18"/>
        <v>82</v>
      </c>
      <c r="F633" s="17">
        <f t="shared" si="19"/>
        <v>67.8</v>
      </c>
    </row>
    <row r="634" spans="1:6">
      <c r="A634" s="165">
        <v>20816</v>
      </c>
      <c r="B634" s="164" t="s">
        <v>823</v>
      </c>
      <c r="C634" s="188"/>
      <c r="D634" s="183">
        <f>SUM(D635:D638)</f>
        <v>34</v>
      </c>
      <c r="E634" s="183">
        <f t="shared" si="18"/>
        <v>34</v>
      </c>
      <c r="F634" s="17" t="str">
        <f t="shared" si="19"/>
        <v/>
      </c>
    </row>
    <row r="635" spans="1:6">
      <c r="A635" s="165">
        <v>2081601</v>
      </c>
      <c r="B635" s="165" t="s">
        <v>381</v>
      </c>
      <c r="C635" s="187"/>
      <c r="D635" s="184">
        <v>34</v>
      </c>
      <c r="E635" s="184">
        <f t="shared" si="18"/>
        <v>34</v>
      </c>
      <c r="F635" s="17" t="str">
        <f t="shared" si="19"/>
        <v/>
      </c>
    </row>
    <row r="636" spans="1:6">
      <c r="A636" s="165">
        <v>2081602</v>
      </c>
      <c r="B636" s="165" t="s">
        <v>382</v>
      </c>
      <c r="C636" s="187"/>
      <c r="D636" s="184">
        <v>0</v>
      </c>
      <c r="E636" s="184">
        <f t="shared" si="18"/>
        <v>0</v>
      </c>
      <c r="F636" s="17" t="str">
        <f t="shared" si="19"/>
        <v/>
      </c>
    </row>
    <row r="637" spans="1:6">
      <c r="A637" s="165">
        <v>2081603</v>
      </c>
      <c r="B637" s="165" t="s">
        <v>383</v>
      </c>
      <c r="C637" s="187"/>
      <c r="D637" s="184">
        <v>0</v>
      </c>
      <c r="E637" s="184">
        <f t="shared" si="18"/>
        <v>0</v>
      </c>
      <c r="F637" s="17" t="str">
        <f t="shared" si="19"/>
        <v/>
      </c>
    </row>
    <row r="638" spans="1:6">
      <c r="A638" s="165">
        <v>2081699</v>
      </c>
      <c r="B638" s="165" t="s">
        <v>824</v>
      </c>
      <c r="C638" s="187"/>
      <c r="D638" s="184">
        <v>0</v>
      </c>
      <c r="E638" s="184">
        <f t="shared" si="18"/>
        <v>0</v>
      </c>
      <c r="F638" s="17" t="str">
        <f t="shared" si="19"/>
        <v/>
      </c>
    </row>
    <row r="639" ht="13.5" spans="1:6">
      <c r="A639" s="165">
        <v>20819</v>
      </c>
      <c r="B639" s="164" t="s">
        <v>825</v>
      </c>
      <c r="C639" s="183">
        <f>SUM(C640:C641)</f>
        <v>3620</v>
      </c>
      <c r="D639" s="183">
        <f>SUM(D640:D641)</f>
        <v>4445</v>
      </c>
      <c r="E639" s="183">
        <f t="shared" si="18"/>
        <v>825</v>
      </c>
      <c r="F639" s="17">
        <f t="shared" si="19"/>
        <v>22.8</v>
      </c>
    </row>
    <row r="640" ht="13.5" spans="1:6">
      <c r="A640" s="165">
        <v>2081901</v>
      </c>
      <c r="B640" s="165" t="s">
        <v>826</v>
      </c>
      <c r="C640" s="184">
        <v>962</v>
      </c>
      <c r="D640" s="184">
        <v>1255</v>
      </c>
      <c r="E640" s="184">
        <f t="shared" si="18"/>
        <v>293</v>
      </c>
      <c r="F640" s="17">
        <f t="shared" si="19"/>
        <v>30.5</v>
      </c>
    </row>
    <row r="641" ht="13.5" spans="1:6">
      <c r="A641" s="165">
        <v>2081902</v>
      </c>
      <c r="B641" s="165" t="s">
        <v>827</v>
      </c>
      <c r="C641" s="184">
        <v>2658</v>
      </c>
      <c r="D641" s="184">
        <v>3190</v>
      </c>
      <c r="E641" s="184">
        <f t="shared" si="18"/>
        <v>532</v>
      </c>
      <c r="F641" s="17">
        <f t="shared" si="19"/>
        <v>20</v>
      </c>
    </row>
    <row r="642" ht="13.5" spans="1:6">
      <c r="A642" s="165">
        <v>20820</v>
      </c>
      <c r="B642" s="164" t="s">
        <v>828</v>
      </c>
      <c r="C642" s="183">
        <f>SUM(C643:C644)</f>
        <v>151</v>
      </c>
      <c r="D642" s="183">
        <f>SUM(D643:D644)</f>
        <v>180</v>
      </c>
      <c r="E642" s="183">
        <f t="shared" si="18"/>
        <v>29</v>
      </c>
      <c r="F642" s="17">
        <f t="shared" si="19"/>
        <v>19.2</v>
      </c>
    </row>
    <row r="643" ht="13.5" spans="1:6">
      <c r="A643" s="165">
        <v>2082001</v>
      </c>
      <c r="B643" s="165" t="s">
        <v>829</v>
      </c>
      <c r="C643" s="184">
        <v>118</v>
      </c>
      <c r="D643" s="184">
        <v>120</v>
      </c>
      <c r="E643" s="184">
        <f t="shared" si="18"/>
        <v>2</v>
      </c>
      <c r="F643" s="17">
        <f t="shared" si="19"/>
        <v>1.7</v>
      </c>
    </row>
    <row r="644" ht="13.5" spans="1:6">
      <c r="A644" s="165">
        <v>2082002</v>
      </c>
      <c r="B644" s="165" t="s">
        <v>830</v>
      </c>
      <c r="C644" s="184">
        <v>33</v>
      </c>
      <c r="D644" s="184">
        <v>60</v>
      </c>
      <c r="E644" s="184">
        <f t="shared" ref="E644:E707" si="20">D644-C644</f>
        <v>27</v>
      </c>
      <c r="F644" s="17">
        <f t="shared" ref="F644:F707" si="21">IF(C644&lt;&gt;0,ROUND(100*(D644/C644-1),1),"")</f>
        <v>81.8</v>
      </c>
    </row>
    <row r="645" ht="13.5" spans="1:6">
      <c r="A645" s="165">
        <v>20821</v>
      </c>
      <c r="B645" s="164" t="s">
        <v>831</v>
      </c>
      <c r="C645" s="183">
        <f>SUM(C646:C647)</f>
        <v>1034</v>
      </c>
      <c r="D645" s="183">
        <f>SUM(D646:D647)</f>
        <v>1302</v>
      </c>
      <c r="E645" s="183">
        <f t="shared" si="20"/>
        <v>268</v>
      </c>
      <c r="F645" s="17">
        <f t="shared" si="21"/>
        <v>25.9</v>
      </c>
    </row>
    <row r="646" ht="13.5" spans="1:6">
      <c r="A646" s="165">
        <v>2082101</v>
      </c>
      <c r="B646" s="165" t="s">
        <v>832</v>
      </c>
      <c r="C646" s="184">
        <v>195</v>
      </c>
      <c r="D646" s="184">
        <v>304</v>
      </c>
      <c r="E646" s="184">
        <f t="shared" si="20"/>
        <v>109</v>
      </c>
      <c r="F646" s="17">
        <f t="shared" si="21"/>
        <v>55.9</v>
      </c>
    </row>
    <row r="647" ht="13.5" spans="1:6">
      <c r="A647" s="165">
        <v>2082102</v>
      </c>
      <c r="B647" s="165" t="s">
        <v>833</v>
      </c>
      <c r="C647" s="184">
        <v>839</v>
      </c>
      <c r="D647" s="184">
        <v>998</v>
      </c>
      <c r="E647" s="184">
        <f t="shared" si="20"/>
        <v>159</v>
      </c>
      <c r="F647" s="17">
        <f t="shared" si="21"/>
        <v>19</v>
      </c>
    </row>
    <row r="648" spans="1:6">
      <c r="A648" s="165">
        <v>20824</v>
      </c>
      <c r="B648" s="164" t="s">
        <v>834</v>
      </c>
      <c r="C648" s="188"/>
      <c r="D648" s="183">
        <f>SUM(D649:D650)</f>
        <v>0</v>
      </c>
      <c r="E648" s="183">
        <f t="shared" si="20"/>
        <v>0</v>
      </c>
      <c r="F648" s="17" t="str">
        <f t="shared" si="21"/>
        <v/>
      </c>
    </row>
    <row r="649" spans="1:6">
      <c r="A649" s="165">
        <v>2082401</v>
      </c>
      <c r="B649" s="165" t="s">
        <v>835</v>
      </c>
      <c r="C649" s="187"/>
      <c r="D649" s="184">
        <v>0</v>
      </c>
      <c r="E649" s="184">
        <f t="shared" si="20"/>
        <v>0</v>
      </c>
      <c r="F649" s="17" t="str">
        <f t="shared" si="21"/>
        <v/>
      </c>
    </row>
    <row r="650" spans="1:6">
      <c r="A650" s="165">
        <v>2082402</v>
      </c>
      <c r="B650" s="165" t="s">
        <v>836</v>
      </c>
      <c r="C650" s="187"/>
      <c r="D650" s="184">
        <v>0</v>
      </c>
      <c r="E650" s="184">
        <f t="shared" si="20"/>
        <v>0</v>
      </c>
      <c r="F650" s="17" t="str">
        <f t="shared" si="21"/>
        <v/>
      </c>
    </row>
    <row r="651" ht="13.5" spans="1:6">
      <c r="A651" s="165">
        <v>20825</v>
      </c>
      <c r="B651" s="164" t="s">
        <v>837</v>
      </c>
      <c r="C651" s="183">
        <f>SUM(C652:C653)</f>
        <v>1</v>
      </c>
      <c r="D651" s="183">
        <f>SUM(D652:D653)</f>
        <v>2</v>
      </c>
      <c r="E651" s="183">
        <f t="shared" si="20"/>
        <v>1</v>
      </c>
      <c r="F651" s="17">
        <f t="shared" si="21"/>
        <v>100</v>
      </c>
    </row>
    <row r="652" ht="13.5" spans="1:6">
      <c r="A652" s="165">
        <v>2082501</v>
      </c>
      <c r="B652" s="165" t="s">
        <v>838</v>
      </c>
      <c r="C652" s="184">
        <v>1</v>
      </c>
      <c r="D652" s="184">
        <v>2</v>
      </c>
      <c r="E652" s="184">
        <f t="shared" si="20"/>
        <v>1</v>
      </c>
      <c r="F652" s="17">
        <f t="shared" si="21"/>
        <v>100</v>
      </c>
    </row>
    <row r="653" spans="1:6">
      <c r="A653" s="165">
        <v>2082502</v>
      </c>
      <c r="B653" s="165" t="s">
        <v>839</v>
      </c>
      <c r="C653" s="187"/>
      <c r="D653" s="184">
        <v>0</v>
      </c>
      <c r="E653" s="184">
        <f t="shared" si="20"/>
        <v>0</v>
      </c>
      <c r="F653" s="17" t="str">
        <f t="shared" si="21"/>
        <v/>
      </c>
    </row>
    <row r="654" ht="13.5" spans="1:6">
      <c r="A654" s="165">
        <v>20826</v>
      </c>
      <c r="B654" s="164" t="s">
        <v>840</v>
      </c>
      <c r="C654" s="183">
        <f>SUM(C655:C657)</f>
        <v>7854</v>
      </c>
      <c r="D654" s="183">
        <f>SUM(D655:D657)</f>
        <v>7864</v>
      </c>
      <c r="E654" s="183">
        <f t="shared" si="20"/>
        <v>10</v>
      </c>
      <c r="F654" s="17">
        <f t="shared" si="21"/>
        <v>0.1</v>
      </c>
    </row>
    <row r="655" spans="1:6">
      <c r="A655" s="165">
        <v>2082601</v>
      </c>
      <c r="B655" s="165" t="s">
        <v>841</v>
      </c>
      <c r="C655" s="187"/>
      <c r="D655" s="184">
        <v>0</v>
      </c>
      <c r="E655" s="184">
        <f t="shared" si="20"/>
        <v>0</v>
      </c>
      <c r="F655" s="17" t="str">
        <f t="shared" si="21"/>
        <v/>
      </c>
    </row>
    <row r="656" ht="13.5" spans="1:6">
      <c r="A656" s="165">
        <v>2082602</v>
      </c>
      <c r="B656" s="165" t="s">
        <v>842</v>
      </c>
      <c r="C656" s="184">
        <v>7854</v>
      </c>
      <c r="D656" s="184">
        <v>7864</v>
      </c>
      <c r="E656" s="184">
        <f t="shared" si="20"/>
        <v>10</v>
      </c>
      <c r="F656" s="17">
        <f t="shared" si="21"/>
        <v>0.1</v>
      </c>
    </row>
    <row r="657" spans="1:6">
      <c r="A657" s="165">
        <v>2082699</v>
      </c>
      <c r="B657" s="165" t="s">
        <v>843</v>
      </c>
      <c r="C657" s="187"/>
      <c r="D657" s="184">
        <v>0</v>
      </c>
      <c r="E657" s="184">
        <f t="shared" si="20"/>
        <v>0</v>
      </c>
      <c r="F657" s="17" t="str">
        <f t="shared" si="21"/>
        <v/>
      </c>
    </row>
    <row r="658" spans="1:6">
      <c r="A658" s="165">
        <v>20827</v>
      </c>
      <c r="B658" s="164" t="s">
        <v>844</v>
      </c>
      <c r="C658" s="188"/>
      <c r="D658" s="183">
        <f>SUM(D659:D661)</f>
        <v>0</v>
      </c>
      <c r="E658" s="183">
        <f t="shared" si="20"/>
        <v>0</v>
      </c>
      <c r="F658" s="17" t="str">
        <f t="shared" si="21"/>
        <v/>
      </c>
    </row>
    <row r="659" spans="1:6">
      <c r="A659" s="165">
        <v>2082701</v>
      </c>
      <c r="B659" s="165" t="s">
        <v>845</v>
      </c>
      <c r="C659" s="187"/>
      <c r="D659" s="184">
        <v>0</v>
      </c>
      <c r="E659" s="184">
        <f t="shared" si="20"/>
        <v>0</v>
      </c>
      <c r="F659" s="17" t="str">
        <f t="shared" si="21"/>
        <v/>
      </c>
    </row>
    <row r="660" spans="1:6">
      <c r="A660" s="165">
        <v>2082702</v>
      </c>
      <c r="B660" s="165" t="s">
        <v>846</v>
      </c>
      <c r="C660" s="187"/>
      <c r="D660" s="184">
        <v>0</v>
      </c>
      <c r="E660" s="184">
        <f t="shared" si="20"/>
        <v>0</v>
      </c>
      <c r="F660" s="17" t="str">
        <f t="shared" si="21"/>
        <v/>
      </c>
    </row>
    <row r="661" spans="1:6">
      <c r="A661" s="165">
        <v>2082799</v>
      </c>
      <c r="B661" s="165" t="s">
        <v>847</v>
      </c>
      <c r="C661" s="187"/>
      <c r="D661" s="184">
        <v>0</v>
      </c>
      <c r="E661" s="184">
        <f t="shared" si="20"/>
        <v>0</v>
      </c>
      <c r="F661" s="17" t="str">
        <f t="shared" si="21"/>
        <v/>
      </c>
    </row>
    <row r="662" ht="13.5" spans="1:6">
      <c r="A662" s="165">
        <v>20828</v>
      </c>
      <c r="B662" s="164" t="s">
        <v>848</v>
      </c>
      <c r="C662" s="183">
        <f>SUM(C663:C669)</f>
        <v>432</v>
      </c>
      <c r="D662" s="183">
        <f>SUM(D663:D669)</f>
        <v>439</v>
      </c>
      <c r="E662" s="183">
        <f t="shared" si="20"/>
        <v>7</v>
      </c>
      <c r="F662" s="17">
        <f t="shared" si="21"/>
        <v>1.6</v>
      </c>
    </row>
    <row r="663" ht="13.5" spans="1:6">
      <c r="A663" s="165">
        <v>2082801</v>
      </c>
      <c r="B663" s="165" t="s">
        <v>381</v>
      </c>
      <c r="C663" s="184">
        <v>128</v>
      </c>
      <c r="D663" s="184">
        <v>160</v>
      </c>
      <c r="E663" s="184">
        <f t="shared" si="20"/>
        <v>32</v>
      </c>
      <c r="F663" s="17">
        <f t="shared" si="21"/>
        <v>25</v>
      </c>
    </row>
    <row r="664" spans="1:6">
      <c r="A664" s="165">
        <v>2082802</v>
      </c>
      <c r="B664" s="165" t="s">
        <v>382</v>
      </c>
      <c r="C664" s="187"/>
      <c r="D664" s="184">
        <v>0</v>
      </c>
      <c r="E664" s="184">
        <f t="shared" si="20"/>
        <v>0</v>
      </c>
      <c r="F664" s="17" t="str">
        <f t="shared" si="21"/>
        <v/>
      </c>
    </row>
    <row r="665" spans="1:6">
      <c r="A665" s="165">
        <v>2082803</v>
      </c>
      <c r="B665" s="165" t="s">
        <v>383</v>
      </c>
      <c r="C665" s="187"/>
      <c r="D665" s="184">
        <v>0</v>
      </c>
      <c r="E665" s="184">
        <f t="shared" si="20"/>
        <v>0</v>
      </c>
      <c r="F665" s="17" t="str">
        <f t="shared" si="21"/>
        <v/>
      </c>
    </row>
    <row r="666" ht="13.5" spans="1:6">
      <c r="A666" s="165">
        <v>2082804</v>
      </c>
      <c r="B666" s="165" t="s">
        <v>849</v>
      </c>
      <c r="C666" s="184">
        <v>92</v>
      </c>
      <c r="D666" s="184">
        <v>36</v>
      </c>
      <c r="E666" s="184">
        <f t="shared" si="20"/>
        <v>-56</v>
      </c>
      <c r="F666" s="17">
        <f t="shared" si="21"/>
        <v>-60.9</v>
      </c>
    </row>
    <row r="667" spans="1:6">
      <c r="A667" s="165">
        <v>2082805</v>
      </c>
      <c r="B667" s="165" t="s">
        <v>850</v>
      </c>
      <c r="C667" s="187"/>
      <c r="D667" s="184">
        <v>0</v>
      </c>
      <c r="E667" s="184">
        <f t="shared" si="20"/>
        <v>0</v>
      </c>
      <c r="F667" s="17" t="str">
        <f t="shared" si="21"/>
        <v/>
      </c>
    </row>
    <row r="668" ht="13.5" spans="1:6">
      <c r="A668" s="165">
        <v>2082850</v>
      </c>
      <c r="B668" s="165" t="s">
        <v>390</v>
      </c>
      <c r="C668" s="184">
        <v>212</v>
      </c>
      <c r="D668" s="184">
        <v>212</v>
      </c>
      <c r="E668" s="184">
        <f t="shared" si="20"/>
        <v>0</v>
      </c>
      <c r="F668" s="17">
        <f t="shared" si="21"/>
        <v>0</v>
      </c>
    </row>
    <row r="669" spans="1:6">
      <c r="A669" s="165">
        <v>2082899</v>
      </c>
      <c r="B669" s="165" t="s">
        <v>851</v>
      </c>
      <c r="C669" s="187"/>
      <c r="D669" s="184">
        <v>31</v>
      </c>
      <c r="E669" s="184">
        <f t="shared" si="20"/>
        <v>31</v>
      </c>
      <c r="F669" s="17" t="str">
        <f t="shared" si="21"/>
        <v/>
      </c>
    </row>
    <row r="670" ht="13.5" spans="1:6">
      <c r="A670" s="165">
        <v>20830</v>
      </c>
      <c r="B670" s="164" t="s">
        <v>852</v>
      </c>
      <c r="C670" s="183">
        <f>SUM(C671:C672)</f>
        <v>701</v>
      </c>
      <c r="D670" s="183">
        <f>SUM(D671:D672)</f>
        <v>490</v>
      </c>
      <c r="E670" s="183">
        <f t="shared" si="20"/>
        <v>-211</v>
      </c>
      <c r="F670" s="17">
        <f t="shared" si="21"/>
        <v>-30.1</v>
      </c>
    </row>
    <row r="671" ht="13.5" spans="1:6">
      <c r="A671" s="165">
        <v>2083001</v>
      </c>
      <c r="B671" s="165" t="s">
        <v>853</v>
      </c>
      <c r="C671" s="184">
        <v>74</v>
      </c>
      <c r="D671" s="184">
        <v>35</v>
      </c>
      <c r="E671" s="184">
        <f t="shared" si="20"/>
        <v>-39</v>
      </c>
      <c r="F671" s="17">
        <f t="shared" si="21"/>
        <v>-52.7</v>
      </c>
    </row>
    <row r="672" ht="13.5" spans="1:6">
      <c r="A672" s="165">
        <v>2083099</v>
      </c>
      <c r="B672" s="165" t="s">
        <v>854</v>
      </c>
      <c r="C672" s="184">
        <v>627</v>
      </c>
      <c r="D672" s="184">
        <v>455</v>
      </c>
      <c r="E672" s="184">
        <f t="shared" si="20"/>
        <v>-172</v>
      </c>
      <c r="F672" s="17">
        <f t="shared" si="21"/>
        <v>-27.4</v>
      </c>
    </row>
    <row r="673" ht="13.5" spans="1:6">
      <c r="A673" s="165">
        <v>20899</v>
      </c>
      <c r="B673" s="164" t="s">
        <v>855</v>
      </c>
      <c r="C673" s="183">
        <f>C674</f>
        <v>200</v>
      </c>
      <c r="D673" s="183">
        <f>D674</f>
        <v>272</v>
      </c>
      <c r="E673" s="183">
        <f t="shared" si="20"/>
        <v>72</v>
      </c>
      <c r="F673" s="17">
        <f t="shared" si="21"/>
        <v>36</v>
      </c>
    </row>
    <row r="674" ht="13.5" spans="1:6">
      <c r="A674" s="165">
        <v>2089999</v>
      </c>
      <c r="B674" s="165" t="s">
        <v>856</v>
      </c>
      <c r="C674" s="184">
        <v>200</v>
      </c>
      <c r="D674" s="184">
        <v>272</v>
      </c>
      <c r="E674" s="184">
        <f t="shared" si="20"/>
        <v>72</v>
      </c>
      <c r="F674" s="17">
        <f t="shared" si="21"/>
        <v>36</v>
      </c>
    </row>
    <row r="675" ht="13.5" spans="1:6">
      <c r="A675" s="165">
        <v>210</v>
      </c>
      <c r="B675" s="164" t="s">
        <v>857</v>
      </c>
      <c r="C675" s="183">
        <f>SUM(C676,C681,C696,C700,C712,C715,C719,C724,C728,C732,C735,C744,C746)</f>
        <v>23783</v>
      </c>
      <c r="D675" s="183">
        <f>SUM(D676,D681,D696,D700,D712,D715,D719,D724,D728,D732,D735,D744,D746)</f>
        <v>23632</v>
      </c>
      <c r="E675" s="183">
        <f t="shared" si="20"/>
        <v>-151</v>
      </c>
      <c r="F675" s="17">
        <f t="shared" si="21"/>
        <v>-0.6</v>
      </c>
    </row>
    <row r="676" ht="13.5" spans="1:6">
      <c r="A676" s="165">
        <v>21001</v>
      </c>
      <c r="B676" s="164" t="s">
        <v>858</v>
      </c>
      <c r="C676" s="183">
        <f>SUM(C677:C680)</f>
        <v>574</v>
      </c>
      <c r="D676" s="183">
        <f>SUM(D677:D680)</f>
        <v>520</v>
      </c>
      <c r="E676" s="183">
        <f t="shared" si="20"/>
        <v>-54</v>
      </c>
      <c r="F676" s="17">
        <f t="shared" si="21"/>
        <v>-9.4</v>
      </c>
    </row>
    <row r="677" ht="13.5" spans="1:6">
      <c r="A677" s="165">
        <v>2100101</v>
      </c>
      <c r="B677" s="165" t="s">
        <v>381</v>
      </c>
      <c r="C677" s="184">
        <v>261</v>
      </c>
      <c r="D677" s="184">
        <v>221</v>
      </c>
      <c r="E677" s="184">
        <f t="shared" si="20"/>
        <v>-40</v>
      </c>
      <c r="F677" s="17">
        <f t="shared" si="21"/>
        <v>-15.3</v>
      </c>
    </row>
    <row r="678" spans="1:6">
      <c r="A678" s="165">
        <v>2100102</v>
      </c>
      <c r="B678" s="165" t="s">
        <v>382</v>
      </c>
      <c r="C678" s="187"/>
      <c r="D678" s="184">
        <v>0</v>
      </c>
      <c r="E678" s="184">
        <f t="shared" si="20"/>
        <v>0</v>
      </c>
      <c r="F678" s="17" t="str">
        <f t="shared" si="21"/>
        <v/>
      </c>
    </row>
    <row r="679" ht="13.5" spans="1:6">
      <c r="A679" s="165">
        <v>2100103</v>
      </c>
      <c r="B679" s="165" t="s">
        <v>383</v>
      </c>
      <c r="C679" s="184">
        <v>55</v>
      </c>
      <c r="D679" s="184">
        <v>0</v>
      </c>
      <c r="E679" s="184">
        <f t="shared" si="20"/>
        <v>-55</v>
      </c>
      <c r="F679" s="17">
        <f t="shared" si="21"/>
        <v>-100</v>
      </c>
    </row>
    <row r="680" ht="13.5" spans="1:6">
      <c r="A680" s="165">
        <v>2100199</v>
      </c>
      <c r="B680" s="165" t="s">
        <v>859</v>
      </c>
      <c r="C680" s="184">
        <v>258</v>
      </c>
      <c r="D680" s="184">
        <v>299</v>
      </c>
      <c r="E680" s="184">
        <f t="shared" si="20"/>
        <v>41</v>
      </c>
      <c r="F680" s="17">
        <f t="shared" si="21"/>
        <v>15.9</v>
      </c>
    </row>
    <row r="681" ht="13.5" spans="1:6">
      <c r="A681" s="165">
        <v>21002</v>
      </c>
      <c r="B681" s="164" t="s">
        <v>860</v>
      </c>
      <c r="C681" s="183">
        <f>SUM(C682:C695)</f>
        <v>1755</v>
      </c>
      <c r="D681" s="183">
        <f>SUM(D682:D695)</f>
        <v>2827</v>
      </c>
      <c r="E681" s="183">
        <f t="shared" si="20"/>
        <v>1072</v>
      </c>
      <c r="F681" s="17">
        <f t="shared" si="21"/>
        <v>61.1</v>
      </c>
    </row>
    <row r="682" ht="13.5" spans="1:6">
      <c r="A682" s="165">
        <v>2100201</v>
      </c>
      <c r="B682" s="165" t="s">
        <v>861</v>
      </c>
      <c r="C682" s="184">
        <v>936</v>
      </c>
      <c r="D682" s="184">
        <v>1778</v>
      </c>
      <c r="E682" s="184">
        <f t="shared" si="20"/>
        <v>842</v>
      </c>
      <c r="F682" s="17">
        <f t="shared" si="21"/>
        <v>90</v>
      </c>
    </row>
    <row r="683" ht="13.5" spans="1:6">
      <c r="A683" s="165">
        <v>2100202</v>
      </c>
      <c r="B683" s="165" t="s">
        <v>862</v>
      </c>
      <c r="C683" s="184">
        <v>703</v>
      </c>
      <c r="D683" s="184">
        <v>451</v>
      </c>
      <c r="E683" s="184">
        <f t="shared" si="20"/>
        <v>-252</v>
      </c>
      <c r="F683" s="17">
        <f t="shared" si="21"/>
        <v>-35.8</v>
      </c>
    </row>
    <row r="684" spans="1:6">
      <c r="A684" s="165">
        <v>2100203</v>
      </c>
      <c r="B684" s="165" t="s">
        <v>863</v>
      </c>
      <c r="C684" s="187"/>
      <c r="D684" s="184">
        <v>0</v>
      </c>
      <c r="E684" s="184">
        <f t="shared" si="20"/>
        <v>0</v>
      </c>
      <c r="F684" s="17" t="str">
        <f t="shared" si="21"/>
        <v/>
      </c>
    </row>
    <row r="685" spans="1:6">
      <c r="A685" s="165">
        <v>2100204</v>
      </c>
      <c r="B685" s="165" t="s">
        <v>864</v>
      </c>
      <c r="C685" s="187"/>
      <c r="D685" s="184">
        <v>0</v>
      </c>
      <c r="E685" s="184">
        <f t="shared" si="20"/>
        <v>0</v>
      </c>
      <c r="F685" s="17" t="str">
        <f t="shared" si="21"/>
        <v/>
      </c>
    </row>
    <row r="686" spans="1:6">
      <c r="A686" s="165">
        <v>2100205</v>
      </c>
      <c r="B686" s="165" t="s">
        <v>865</v>
      </c>
      <c r="C686" s="187"/>
      <c r="D686" s="184">
        <v>0</v>
      </c>
      <c r="E686" s="184">
        <f t="shared" si="20"/>
        <v>0</v>
      </c>
      <c r="F686" s="17" t="str">
        <f t="shared" si="21"/>
        <v/>
      </c>
    </row>
    <row r="687" ht="13.5" spans="1:6">
      <c r="A687" s="165">
        <v>2100206</v>
      </c>
      <c r="B687" s="165" t="s">
        <v>866</v>
      </c>
      <c r="C687" s="184">
        <v>116</v>
      </c>
      <c r="D687" s="184">
        <v>598</v>
      </c>
      <c r="E687" s="184">
        <f t="shared" si="20"/>
        <v>482</v>
      </c>
      <c r="F687" s="17">
        <f t="shared" si="21"/>
        <v>415.5</v>
      </c>
    </row>
    <row r="688" spans="1:6">
      <c r="A688" s="165">
        <v>2100207</v>
      </c>
      <c r="B688" s="165" t="s">
        <v>867</v>
      </c>
      <c r="C688" s="187"/>
      <c r="D688" s="184">
        <v>0</v>
      </c>
      <c r="E688" s="184">
        <f t="shared" si="20"/>
        <v>0</v>
      </c>
      <c r="F688" s="17" t="str">
        <f t="shared" si="21"/>
        <v/>
      </c>
    </row>
    <row r="689" spans="1:6">
      <c r="A689" s="165">
        <v>2100208</v>
      </c>
      <c r="B689" s="165" t="s">
        <v>868</v>
      </c>
      <c r="C689" s="187"/>
      <c r="D689" s="184">
        <v>0</v>
      </c>
      <c r="E689" s="184">
        <f t="shared" si="20"/>
        <v>0</v>
      </c>
      <c r="F689" s="17" t="str">
        <f t="shared" si="21"/>
        <v/>
      </c>
    </row>
    <row r="690" spans="1:6">
      <c r="A690" s="165">
        <v>2100209</v>
      </c>
      <c r="B690" s="165" t="s">
        <v>869</v>
      </c>
      <c r="C690" s="187"/>
      <c r="D690" s="184">
        <v>0</v>
      </c>
      <c r="E690" s="184">
        <f t="shared" si="20"/>
        <v>0</v>
      </c>
      <c r="F690" s="17" t="str">
        <f t="shared" si="21"/>
        <v/>
      </c>
    </row>
    <row r="691" spans="1:6">
      <c r="A691" s="165">
        <v>2100210</v>
      </c>
      <c r="B691" s="165" t="s">
        <v>870</v>
      </c>
      <c r="C691" s="187"/>
      <c r="D691" s="184">
        <v>0</v>
      </c>
      <c r="E691" s="184">
        <f t="shared" si="20"/>
        <v>0</v>
      </c>
      <c r="F691" s="17" t="str">
        <f t="shared" si="21"/>
        <v/>
      </c>
    </row>
    <row r="692" spans="1:6">
      <c r="A692" s="165">
        <v>2100211</v>
      </c>
      <c r="B692" s="165" t="s">
        <v>871</v>
      </c>
      <c r="C692" s="187"/>
      <c r="D692" s="184">
        <v>0</v>
      </c>
      <c r="E692" s="184">
        <f t="shared" si="20"/>
        <v>0</v>
      </c>
      <c r="F692" s="17" t="str">
        <f t="shared" si="21"/>
        <v/>
      </c>
    </row>
    <row r="693" spans="1:6">
      <c r="A693" s="165">
        <v>2100212</v>
      </c>
      <c r="B693" s="165" t="s">
        <v>872</v>
      </c>
      <c r="C693" s="187"/>
      <c r="D693" s="184">
        <v>0</v>
      </c>
      <c r="E693" s="184">
        <f t="shared" si="20"/>
        <v>0</v>
      </c>
      <c r="F693" s="17" t="str">
        <f t="shared" si="21"/>
        <v/>
      </c>
    </row>
    <row r="694" spans="1:6">
      <c r="A694" s="165">
        <v>2100213</v>
      </c>
      <c r="B694" s="165" t="s">
        <v>873</v>
      </c>
      <c r="C694" s="187"/>
      <c r="D694" s="184">
        <v>0</v>
      </c>
      <c r="E694" s="184">
        <f t="shared" si="20"/>
        <v>0</v>
      </c>
      <c r="F694" s="17" t="str">
        <f t="shared" si="21"/>
        <v/>
      </c>
    </row>
    <row r="695" spans="1:6">
      <c r="A695" s="165">
        <v>2100299</v>
      </c>
      <c r="B695" s="165" t="s">
        <v>874</v>
      </c>
      <c r="C695" s="187"/>
      <c r="D695" s="184">
        <v>0</v>
      </c>
      <c r="E695" s="184">
        <f t="shared" si="20"/>
        <v>0</v>
      </c>
      <c r="F695" s="17" t="str">
        <f t="shared" si="21"/>
        <v/>
      </c>
    </row>
    <row r="696" ht="13.5" spans="1:6">
      <c r="A696" s="165">
        <v>21003</v>
      </c>
      <c r="B696" s="164" t="s">
        <v>875</v>
      </c>
      <c r="C696" s="183">
        <f>SUM(C697:C699)</f>
        <v>2783</v>
      </c>
      <c r="D696" s="183">
        <f>SUM(D697:D699)</f>
        <v>2916</v>
      </c>
      <c r="E696" s="183">
        <f t="shared" si="20"/>
        <v>133</v>
      </c>
      <c r="F696" s="17">
        <f t="shared" si="21"/>
        <v>4.8</v>
      </c>
    </row>
    <row r="697" spans="1:6">
      <c r="A697" s="165">
        <v>2100301</v>
      </c>
      <c r="B697" s="165" t="s">
        <v>876</v>
      </c>
      <c r="C697" s="187"/>
      <c r="D697" s="184">
        <v>0</v>
      </c>
      <c r="E697" s="184">
        <f t="shared" si="20"/>
        <v>0</v>
      </c>
      <c r="F697" s="17" t="str">
        <f t="shared" si="21"/>
        <v/>
      </c>
    </row>
    <row r="698" ht="13.5" spans="1:6">
      <c r="A698" s="165">
        <v>2100302</v>
      </c>
      <c r="B698" s="165" t="s">
        <v>877</v>
      </c>
      <c r="C698" s="184">
        <v>1946</v>
      </c>
      <c r="D698" s="184">
        <v>2084</v>
      </c>
      <c r="E698" s="184">
        <f t="shared" si="20"/>
        <v>138</v>
      </c>
      <c r="F698" s="17">
        <f t="shared" si="21"/>
        <v>7.1</v>
      </c>
    </row>
    <row r="699" ht="13.5" spans="1:6">
      <c r="A699" s="165">
        <v>2100399</v>
      </c>
      <c r="B699" s="165" t="s">
        <v>878</v>
      </c>
      <c r="C699" s="184">
        <v>837</v>
      </c>
      <c r="D699" s="184">
        <v>832</v>
      </c>
      <c r="E699" s="184">
        <f t="shared" si="20"/>
        <v>-5</v>
      </c>
      <c r="F699" s="17">
        <f t="shared" si="21"/>
        <v>-0.6</v>
      </c>
    </row>
    <row r="700" ht="13.5" spans="1:6">
      <c r="A700" s="165">
        <v>21004</v>
      </c>
      <c r="B700" s="164" t="s">
        <v>879</v>
      </c>
      <c r="C700" s="183">
        <f>SUM(C701:C711)</f>
        <v>4452</v>
      </c>
      <c r="D700" s="183">
        <f>SUM(D701:D711)</f>
        <v>3859</v>
      </c>
      <c r="E700" s="183">
        <f t="shared" si="20"/>
        <v>-593</v>
      </c>
      <c r="F700" s="17">
        <f t="shared" si="21"/>
        <v>-13.3</v>
      </c>
    </row>
    <row r="701" ht="13.5" spans="1:6">
      <c r="A701" s="165">
        <v>2100401</v>
      </c>
      <c r="B701" s="165" t="s">
        <v>880</v>
      </c>
      <c r="C701" s="184">
        <v>472</v>
      </c>
      <c r="D701" s="184">
        <v>562</v>
      </c>
      <c r="E701" s="184">
        <f t="shared" si="20"/>
        <v>90</v>
      </c>
      <c r="F701" s="17">
        <f t="shared" si="21"/>
        <v>19.1</v>
      </c>
    </row>
    <row r="702" ht="13.5" spans="1:6">
      <c r="A702" s="165">
        <v>2100402</v>
      </c>
      <c r="B702" s="165" t="s">
        <v>881</v>
      </c>
      <c r="C702" s="184">
        <v>147</v>
      </c>
      <c r="D702" s="184">
        <v>137</v>
      </c>
      <c r="E702" s="184">
        <f t="shared" si="20"/>
        <v>-10</v>
      </c>
      <c r="F702" s="17">
        <f t="shared" si="21"/>
        <v>-6.8</v>
      </c>
    </row>
    <row r="703" ht="13.5" spans="1:6">
      <c r="A703" s="165">
        <v>2100403</v>
      </c>
      <c r="B703" s="165" t="s">
        <v>882</v>
      </c>
      <c r="C703" s="184">
        <v>591</v>
      </c>
      <c r="D703" s="184">
        <v>106</v>
      </c>
      <c r="E703" s="184">
        <f t="shared" si="20"/>
        <v>-485</v>
      </c>
      <c r="F703" s="17">
        <f t="shared" si="21"/>
        <v>-82.1</v>
      </c>
    </row>
    <row r="704" spans="1:6">
      <c r="A704" s="165">
        <v>2100404</v>
      </c>
      <c r="B704" s="165" t="s">
        <v>883</v>
      </c>
      <c r="C704" s="187"/>
      <c r="D704" s="184">
        <v>0</v>
      </c>
      <c r="E704" s="184">
        <f t="shared" si="20"/>
        <v>0</v>
      </c>
      <c r="F704" s="17" t="str">
        <f t="shared" si="21"/>
        <v/>
      </c>
    </row>
    <row r="705" ht="13.5" spans="1:6">
      <c r="A705" s="165">
        <v>2100405</v>
      </c>
      <c r="B705" s="165" t="s">
        <v>884</v>
      </c>
      <c r="C705" s="184">
        <v>211</v>
      </c>
      <c r="D705" s="184">
        <v>213</v>
      </c>
      <c r="E705" s="184">
        <f t="shared" si="20"/>
        <v>2</v>
      </c>
      <c r="F705" s="17">
        <f t="shared" si="21"/>
        <v>0.9</v>
      </c>
    </row>
    <row r="706" spans="1:6">
      <c r="A706" s="165">
        <v>2100406</v>
      </c>
      <c r="B706" s="165" t="s">
        <v>885</v>
      </c>
      <c r="C706" s="187"/>
      <c r="D706" s="184">
        <v>0</v>
      </c>
      <c r="E706" s="184">
        <f t="shared" si="20"/>
        <v>0</v>
      </c>
      <c r="F706" s="17" t="str">
        <f t="shared" si="21"/>
        <v/>
      </c>
    </row>
    <row r="707" spans="1:6">
      <c r="A707" s="165">
        <v>2100407</v>
      </c>
      <c r="B707" s="165" t="s">
        <v>886</v>
      </c>
      <c r="C707" s="187"/>
      <c r="D707" s="184">
        <v>0</v>
      </c>
      <c r="E707" s="184">
        <f t="shared" si="20"/>
        <v>0</v>
      </c>
      <c r="F707" s="17" t="str">
        <f t="shared" si="21"/>
        <v/>
      </c>
    </row>
    <row r="708" ht="13.5" spans="1:6">
      <c r="A708" s="165">
        <v>2100408</v>
      </c>
      <c r="B708" s="165" t="s">
        <v>887</v>
      </c>
      <c r="C708" s="184">
        <v>2696</v>
      </c>
      <c r="D708" s="184">
        <v>1982</v>
      </c>
      <c r="E708" s="184">
        <f t="shared" ref="E708:E771" si="22">D708-C708</f>
        <v>-714</v>
      </c>
      <c r="F708" s="17">
        <f t="shared" ref="F708:F771" si="23">IF(C708&lt;&gt;0,ROUND(100*(D708/C708-1),1),"")</f>
        <v>-26.5</v>
      </c>
    </row>
    <row r="709" ht="13.5" spans="1:6">
      <c r="A709" s="165">
        <v>2100409</v>
      </c>
      <c r="B709" s="165" t="s">
        <v>888</v>
      </c>
      <c r="C709" s="184">
        <v>235</v>
      </c>
      <c r="D709" s="184">
        <v>739</v>
      </c>
      <c r="E709" s="184">
        <f t="shared" si="22"/>
        <v>504</v>
      </c>
      <c r="F709" s="17">
        <f t="shared" si="23"/>
        <v>214.5</v>
      </c>
    </row>
    <row r="710" spans="1:6">
      <c r="A710" s="165">
        <v>2100410</v>
      </c>
      <c r="B710" s="165" t="s">
        <v>889</v>
      </c>
      <c r="C710" s="187"/>
      <c r="D710" s="184">
        <v>100</v>
      </c>
      <c r="E710" s="184">
        <f t="shared" si="22"/>
        <v>100</v>
      </c>
      <c r="F710" s="17" t="str">
        <f t="shared" si="23"/>
        <v/>
      </c>
    </row>
    <row r="711" ht="13.5" spans="1:6">
      <c r="A711" s="165">
        <v>2100499</v>
      </c>
      <c r="B711" s="165" t="s">
        <v>890</v>
      </c>
      <c r="C711" s="184">
        <v>100</v>
      </c>
      <c r="D711" s="184">
        <v>20</v>
      </c>
      <c r="E711" s="184">
        <f t="shared" si="22"/>
        <v>-80</v>
      </c>
      <c r="F711" s="17">
        <f t="shared" si="23"/>
        <v>-80</v>
      </c>
    </row>
    <row r="712" spans="1:6">
      <c r="A712" s="165">
        <v>21006</v>
      </c>
      <c r="B712" s="164" t="s">
        <v>891</v>
      </c>
      <c r="C712" s="188"/>
      <c r="D712" s="183">
        <f>SUM(D713:D714)</f>
        <v>10</v>
      </c>
      <c r="E712" s="183">
        <f t="shared" si="22"/>
        <v>10</v>
      </c>
      <c r="F712" s="17" t="str">
        <f t="shared" si="23"/>
        <v/>
      </c>
    </row>
    <row r="713" spans="1:6">
      <c r="A713" s="165">
        <v>2100601</v>
      </c>
      <c r="B713" s="165" t="s">
        <v>892</v>
      </c>
      <c r="C713" s="187"/>
      <c r="D713" s="184">
        <v>10</v>
      </c>
      <c r="E713" s="184">
        <f t="shared" si="22"/>
        <v>10</v>
      </c>
      <c r="F713" s="17" t="str">
        <f t="shared" si="23"/>
        <v/>
      </c>
    </row>
    <row r="714" spans="1:6">
      <c r="A714" s="165">
        <v>2100699</v>
      </c>
      <c r="B714" s="165" t="s">
        <v>893</v>
      </c>
      <c r="C714" s="187"/>
      <c r="D714" s="184">
        <v>0</v>
      </c>
      <c r="E714" s="184">
        <f t="shared" si="22"/>
        <v>0</v>
      </c>
      <c r="F714" s="17" t="str">
        <f t="shared" si="23"/>
        <v/>
      </c>
    </row>
    <row r="715" ht="13.5" spans="1:6">
      <c r="A715" s="165">
        <v>21007</v>
      </c>
      <c r="B715" s="164" t="s">
        <v>894</v>
      </c>
      <c r="C715" s="183">
        <f>SUM(C716:C718)</f>
        <v>3050</v>
      </c>
      <c r="D715" s="183">
        <f>SUM(D716:D718)</f>
        <v>3285</v>
      </c>
      <c r="E715" s="183">
        <f t="shared" si="22"/>
        <v>235</v>
      </c>
      <c r="F715" s="17">
        <f t="shared" si="23"/>
        <v>7.7</v>
      </c>
    </row>
    <row r="716" ht="13.5" spans="1:6">
      <c r="A716" s="165">
        <v>2100716</v>
      </c>
      <c r="B716" s="165" t="s">
        <v>895</v>
      </c>
      <c r="C716" s="184">
        <v>1424</v>
      </c>
      <c r="D716" s="184">
        <v>1401</v>
      </c>
      <c r="E716" s="184">
        <f t="shared" si="22"/>
        <v>-23</v>
      </c>
      <c r="F716" s="17">
        <f t="shared" si="23"/>
        <v>-1.6</v>
      </c>
    </row>
    <row r="717" ht="13.5" spans="1:6">
      <c r="A717" s="165">
        <v>2100717</v>
      </c>
      <c r="B717" s="165" t="s">
        <v>896</v>
      </c>
      <c r="C717" s="184">
        <v>924</v>
      </c>
      <c r="D717" s="184">
        <v>1793</v>
      </c>
      <c r="E717" s="184">
        <f t="shared" si="22"/>
        <v>869</v>
      </c>
      <c r="F717" s="17">
        <f t="shared" si="23"/>
        <v>94</v>
      </c>
    </row>
    <row r="718" ht="13.5" spans="1:6">
      <c r="A718" s="165">
        <v>2100799</v>
      </c>
      <c r="B718" s="165" t="s">
        <v>897</v>
      </c>
      <c r="C718" s="184">
        <v>702</v>
      </c>
      <c r="D718" s="184">
        <v>91</v>
      </c>
      <c r="E718" s="184">
        <f t="shared" si="22"/>
        <v>-611</v>
      </c>
      <c r="F718" s="17">
        <f t="shared" si="23"/>
        <v>-87</v>
      </c>
    </row>
    <row r="719" ht="13.5" spans="1:6">
      <c r="A719" s="165">
        <v>21011</v>
      </c>
      <c r="B719" s="164" t="s">
        <v>898</v>
      </c>
      <c r="C719" s="183">
        <f>SUM(C720:C723)</f>
        <v>5889</v>
      </c>
      <c r="D719" s="183">
        <f>SUM(D720:D723)</f>
        <v>5221</v>
      </c>
      <c r="E719" s="183">
        <f t="shared" si="22"/>
        <v>-668</v>
      </c>
      <c r="F719" s="17">
        <f t="shared" si="23"/>
        <v>-11.3</v>
      </c>
    </row>
    <row r="720" ht="13.5" spans="1:6">
      <c r="A720" s="165">
        <v>2101101</v>
      </c>
      <c r="B720" s="165" t="s">
        <v>899</v>
      </c>
      <c r="C720" s="184">
        <v>1849</v>
      </c>
      <c r="D720" s="184">
        <v>1415</v>
      </c>
      <c r="E720" s="184">
        <f t="shared" si="22"/>
        <v>-434</v>
      </c>
      <c r="F720" s="17">
        <f t="shared" si="23"/>
        <v>-23.5</v>
      </c>
    </row>
    <row r="721" ht="13.5" spans="1:6">
      <c r="A721" s="165">
        <v>2101102</v>
      </c>
      <c r="B721" s="165" t="s">
        <v>900</v>
      </c>
      <c r="C721" s="184">
        <v>3087</v>
      </c>
      <c r="D721" s="184">
        <v>2255</v>
      </c>
      <c r="E721" s="184">
        <f t="shared" si="22"/>
        <v>-832</v>
      </c>
      <c r="F721" s="17">
        <f t="shared" si="23"/>
        <v>-27</v>
      </c>
    </row>
    <row r="722" ht="13.5" spans="1:6">
      <c r="A722" s="165">
        <v>2101103</v>
      </c>
      <c r="B722" s="165" t="s">
        <v>901</v>
      </c>
      <c r="C722" s="184">
        <v>877</v>
      </c>
      <c r="D722" s="184">
        <v>1537</v>
      </c>
      <c r="E722" s="184">
        <f t="shared" si="22"/>
        <v>660</v>
      </c>
      <c r="F722" s="17">
        <f t="shared" si="23"/>
        <v>75.3</v>
      </c>
    </row>
    <row r="723" ht="13.5" spans="1:6">
      <c r="A723" s="165">
        <v>2101199</v>
      </c>
      <c r="B723" s="165" t="s">
        <v>902</v>
      </c>
      <c r="C723" s="184">
        <v>76</v>
      </c>
      <c r="D723" s="184">
        <v>14</v>
      </c>
      <c r="E723" s="184">
        <f t="shared" si="22"/>
        <v>-62</v>
      </c>
      <c r="F723" s="17">
        <f t="shared" si="23"/>
        <v>-81.6</v>
      </c>
    </row>
    <row r="724" ht="13.5" spans="1:6">
      <c r="A724" s="165">
        <v>21012</v>
      </c>
      <c r="B724" s="164" t="s">
        <v>903</v>
      </c>
      <c r="C724" s="183">
        <f>SUM(C725:C727)</f>
        <v>1792</v>
      </c>
      <c r="D724" s="183">
        <f>SUM(D725:D727)</f>
        <v>1804</v>
      </c>
      <c r="E724" s="183">
        <f t="shared" si="22"/>
        <v>12</v>
      </c>
      <c r="F724" s="17">
        <f t="shared" si="23"/>
        <v>0.7</v>
      </c>
    </row>
    <row r="725" ht="13.5" spans="1:6">
      <c r="A725" s="165">
        <v>2101201</v>
      </c>
      <c r="B725" s="165" t="s">
        <v>904</v>
      </c>
      <c r="C725" s="184">
        <v>33</v>
      </c>
      <c r="D725" s="184">
        <v>0</v>
      </c>
      <c r="E725" s="184">
        <f t="shared" si="22"/>
        <v>-33</v>
      </c>
      <c r="F725" s="17">
        <f t="shared" si="23"/>
        <v>-100</v>
      </c>
    </row>
    <row r="726" ht="13.5" spans="1:6">
      <c r="A726" s="165">
        <v>2101202</v>
      </c>
      <c r="B726" s="165" t="s">
        <v>905</v>
      </c>
      <c r="C726" s="184">
        <v>1759</v>
      </c>
      <c r="D726" s="184">
        <v>1804</v>
      </c>
      <c r="E726" s="184">
        <f t="shared" si="22"/>
        <v>45</v>
      </c>
      <c r="F726" s="17">
        <f t="shared" si="23"/>
        <v>2.6</v>
      </c>
    </row>
    <row r="727" spans="1:6">
      <c r="A727" s="165">
        <v>2101299</v>
      </c>
      <c r="B727" s="165" t="s">
        <v>906</v>
      </c>
      <c r="C727" s="187"/>
      <c r="D727" s="184">
        <v>0</v>
      </c>
      <c r="E727" s="184">
        <f t="shared" si="22"/>
        <v>0</v>
      </c>
      <c r="F727" s="17" t="str">
        <f t="shared" si="23"/>
        <v/>
      </c>
    </row>
    <row r="728" ht="13.5" spans="1:6">
      <c r="A728" s="165">
        <v>21013</v>
      </c>
      <c r="B728" s="164" t="s">
        <v>907</v>
      </c>
      <c r="C728" s="183">
        <f>SUM(C729:C731)</f>
        <v>2217</v>
      </c>
      <c r="D728" s="183">
        <f>SUM(D729:D731)</f>
        <v>1841</v>
      </c>
      <c r="E728" s="183">
        <f t="shared" si="22"/>
        <v>-376</v>
      </c>
      <c r="F728" s="17">
        <f t="shared" si="23"/>
        <v>-17</v>
      </c>
    </row>
    <row r="729" ht="13.5" spans="1:6">
      <c r="A729" s="165">
        <v>2101301</v>
      </c>
      <c r="B729" s="165" t="s">
        <v>908</v>
      </c>
      <c r="C729" s="184">
        <v>2217</v>
      </c>
      <c r="D729" s="184">
        <v>1841</v>
      </c>
      <c r="E729" s="184">
        <f t="shared" si="22"/>
        <v>-376</v>
      </c>
      <c r="F729" s="17">
        <f t="shared" si="23"/>
        <v>-17</v>
      </c>
    </row>
    <row r="730" spans="1:6">
      <c r="A730" s="165">
        <v>2101302</v>
      </c>
      <c r="B730" s="165" t="s">
        <v>909</v>
      </c>
      <c r="C730" s="187"/>
      <c r="D730" s="184">
        <v>0</v>
      </c>
      <c r="E730" s="184">
        <f t="shared" si="22"/>
        <v>0</v>
      </c>
      <c r="F730" s="17" t="str">
        <f t="shared" si="23"/>
        <v/>
      </c>
    </row>
    <row r="731" spans="1:6">
      <c r="A731" s="165">
        <v>2101399</v>
      </c>
      <c r="B731" s="165" t="s">
        <v>910</v>
      </c>
      <c r="C731" s="187"/>
      <c r="D731" s="184">
        <v>0</v>
      </c>
      <c r="E731" s="184">
        <f t="shared" si="22"/>
        <v>0</v>
      </c>
      <c r="F731" s="17" t="str">
        <f t="shared" si="23"/>
        <v/>
      </c>
    </row>
    <row r="732" ht="13.5" spans="1:6">
      <c r="A732" s="165">
        <v>21014</v>
      </c>
      <c r="B732" s="164" t="s">
        <v>911</v>
      </c>
      <c r="C732" s="183">
        <f>SUM(C733:C734)</f>
        <v>79</v>
      </c>
      <c r="D732" s="183">
        <f>SUM(D733:D734)</f>
        <v>41</v>
      </c>
      <c r="E732" s="183">
        <f t="shared" si="22"/>
        <v>-38</v>
      </c>
      <c r="F732" s="17">
        <f t="shared" si="23"/>
        <v>-48.1</v>
      </c>
    </row>
    <row r="733" ht="13.5" spans="1:6">
      <c r="A733" s="165">
        <v>2101401</v>
      </c>
      <c r="B733" s="165" t="s">
        <v>912</v>
      </c>
      <c r="C733" s="184">
        <v>79</v>
      </c>
      <c r="D733" s="184">
        <v>41</v>
      </c>
      <c r="E733" s="184">
        <f t="shared" si="22"/>
        <v>-38</v>
      </c>
      <c r="F733" s="17">
        <f t="shared" si="23"/>
        <v>-48.1</v>
      </c>
    </row>
    <row r="734" spans="1:6">
      <c r="A734" s="165">
        <v>2101499</v>
      </c>
      <c r="B734" s="165" t="s">
        <v>913</v>
      </c>
      <c r="C734" s="187"/>
      <c r="D734" s="184">
        <v>0</v>
      </c>
      <c r="E734" s="184">
        <f t="shared" si="22"/>
        <v>0</v>
      </c>
      <c r="F734" s="17" t="str">
        <f t="shared" si="23"/>
        <v/>
      </c>
    </row>
    <row r="735" ht="13.5" spans="1:6">
      <c r="A735" s="165">
        <v>21015</v>
      </c>
      <c r="B735" s="164" t="s">
        <v>914</v>
      </c>
      <c r="C735" s="183">
        <f>SUM(C736:C743)</f>
        <v>428</v>
      </c>
      <c r="D735" s="183">
        <f>SUM(D736:D743)</f>
        <v>517</v>
      </c>
      <c r="E735" s="183">
        <f t="shared" si="22"/>
        <v>89</v>
      </c>
      <c r="F735" s="17">
        <f t="shared" si="23"/>
        <v>20.8</v>
      </c>
    </row>
    <row r="736" ht="13.5" spans="1:6">
      <c r="A736" s="165">
        <v>2101501</v>
      </c>
      <c r="B736" s="165" t="s">
        <v>381</v>
      </c>
      <c r="C736" s="184">
        <v>226</v>
      </c>
      <c r="D736" s="184">
        <v>236</v>
      </c>
      <c r="E736" s="184">
        <f t="shared" si="22"/>
        <v>10</v>
      </c>
      <c r="F736" s="17">
        <f t="shared" si="23"/>
        <v>4.4</v>
      </c>
    </row>
    <row r="737" spans="1:6">
      <c r="A737" s="165">
        <v>2101502</v>
      </c>
      <c r="B737" s="165" t="s">
        <v>382</v>
      </c>
      <c r="C737" s="187"/>
      <c r="D737" s="184">
        <v>53</v>
      </c>
      <c r="E737" s="184">
        <f t="shared" si="22"/>
        <v>53</v>
      </c>
      <c r="F737" s="17" t="str">
        <f t="shared" si="23"/>
        <v/>
      </c>
    </row>
    <row r="738" spans="1:6">
      <c r="A738" s="165">
        <v>2101503</v>
      </c>
      <c r="B738" s="165" t="s">
        <v>383</v>
      </c>
      <c r="C738" s="187"/>
      <c r="D738" s="184">
        <v>0</v>
      </c>
      <c r="E738" s="184">
        <f t="shared" si="22"/>
        <v>0</v>
      </c>
      <c r="F738" s="17" t="str">
        <f t="shared" si="23"/>
        <v/>
      </c>
    </row>
    <row r="739" spans="1:6">
      <c r="A739" s="165">
        <v>2101504</v>
      </c>
      <c r="B739" s="165" t="s">
        <v>422</v>
      </c>
      <c r="C739" s="187"/>
      <c r="D739" s="184">
        <v>0</v>
      </c>
      <c r="E739" s="184">
        <f t="shared" si="22"/>
        <v>0</v>
      </c>
      <c r="F739" s="17" t="str">
        <f t="shared" si="23"/>
        <v/>
      </c>
    </row>
    <row r="740" spans="1:6">
      <c r="A740" s="165">
        <v>2101505</v>
      </c>
      <c r="B740" s="165" t="s">
        <v>915</v>
      </c>
      <c r="C740" s="187"/>
      <c r="D740" s="184">
        <v>0</v>
      </c>
      <c r="E740" s="184">
        <f t="shared" si="22"/>
        <v>0</v>
      </c>
      <c r="F740" s="17" t="str">
        <f t="shared" si="23"/>
        <v/>
      </c>
    </row>
    <row r="741" spans="1:6">
      <c r="A741" s="165">
        <v>2101506</v>
      </c>
      <c r="B741" s="165" t="s">
        <v>916</v>
      </c>
      <c r="C741" s="187"/>
      <c r="D741" s="184">
        <v>0</v>
      </c>
      <c r="E741" s="184">
        <f t="shared" si="22"/>
        <v>0</v>
      </c>
      <c r="F741" s="17" t="str">
        <f t="shared" si="23"/>
        <v/>
      </c>
    </row>
    <row r="742" spans="1:6">
      <c r="A742" s="165">
        <v>2101550</v>
      </c>
      <c r="B742" s="165" t="s">
        <v>390</v>
      </c>
      <c r="C742" s="187"/>
      <c r="D742" s="184">
        <v>169</v>
      </c>
      <c r="E742" s="184">
        <f t="shared" si="22"/>
        <v>169</v>
      </c>
      <c r="F742" s="17" t="str">
        <f t="shared" si="23"/>
        <v/>
      </c>
    </row>
    <row r="743" ht="13.5" spans="1:6">
      <c r="A743" s="165">
        <v>2101599</v>
      </c>
      <c r="B743" s="165" t="s">
        <v>917</v>
      </c>
      <c r="C743" s="184">
        <v>202</v>
      </c>
      <c r="D743" s="184">
        <v>59</v>
      </c>
      <c r="E743" s="184">
        <f t="shared" si="22"/>
        <v>-143</v>
      </c>
      <c r="F743" s="17">
        <f t="shared" si="23"/>
        <v>-70.8</v>
      </c>
    </row>
    <row r="744" ht="13.5" spans="1:6">
      <c r="A744" s="165">
        <v>21016</v>
      </c>
      <c r="B744" s="164" t="s">
        <v>918</v>
      </c>
      <c r="C744" s="183">
        <f>C745</f>
        <v>492</v>
      </c>
      <c r="D744" s="183">
        <f>D745</f>
        <v>780</v>
      </c>
      <c r="E744" s="183">
        <f t="shared" si="22"/>
        <v>288</v>
      </c>
      <c r="F744" s="17">
        <f t="shared" si="23"/>
        <v>58.5</v>
      </c>
    </row>
    <row r="745" ht="13.5" spans="1:6">
      <c r="A745" s="165">
        <v>2101601</v>
      </c>
      <c r="B745" s="165" t="s">
        <v>919</v>
      </c>
      <c r="C745" s="184">
        <v>492</v>
      </c>
      <c r="D745" s="184">
        <v>780</v>
      </c>
      <c r="E745" s="184">
        <f t="shared" si="22"/>
        <v>288</v>
      </c>
      <c r="F745" s="17">
        <f t="shared" si="23"/>
        <v>58.5</v>
      </c>
    </row>
    <row r="746" ht="13.5" spans="1:6">
      <c r="A746" s="165">
        <v>21099</v>
      </c>
      <c r="B746" s="164" t="s">
        <v>920</v>
      </c>
      <c r="C746" s="183">
        <f>C747</f>
        <v>272</v>
      </c>
      <c r="D746" s="183">
        <f>D747</f>
        <v>11</v>
      </c>
      <c r="E746" s="183">
        <f t="shared" si="22"/>
        <v>-261</v>
      </c>
      <c r="F746" s="17">
        <f t="shared" si="23"/>
        <v>-96</v>
      </c>
    </row>
    <row r="747" ht="13.5" spans="1:6">
      <c r="A747" s="165">
        <v>2109999</v>
      </c>
      <c r="B747" s="165" t="s">
        <v>921</v>
      </c>
      <c r="C747" s="184">
        <v>272</v>
      </c>
      <c r="D747" s="184">
        <v>11</v>
      </c>
      <c r="E747" s="184">
        <f t="shared" si="22"/>
        <v>-261</v>
      </c>
      <c r="F747" s="17">
        <f t="shared" si="23"/>
        <v>-96</v>
      </c>
    </row>
    <row r="748" ht="13.5" spans="1:6">
      <c r="A748" s="165">
        <v>211</v>
      </c>
      <c r="B748" s="164" t="s">
        <v>922</v>
      </c>
      <c r="C748" s="183">
        <f>SUM(C749,C759,C763,C772,C779,C786,C792,C795,C798,C800,C802,C808,C810,C812,C823)</f>
        <v>2532</v>
      </c>
      <c r="D748" s="183">
        <f>SUM(D749,D759,D763,D772,D779,D786,D792,D795,D798,D800,D802,D808,D810,D812,D823)</f>
        <v>162</v>
      </c>
      <c r="E748" s="183">
        <f t="shared" si="22"/>
        <v>-2370</v>
      </c>
      <c r="F748" s="17">
        <f t="shared" si="23"/>
        <v>-93.6</v>
      </c>
    </row>
    <row r="749" ht="13.5" spans="1:6">
      <c r="A749" s="165">
        <v>21101</v>
      </c>
      <c r="B749" s="164" t="s">
        <v>923</v>
      </c>
      <c r="C749" s="183">
        <f>SUM(C750:C758)</f>
        <v>37</v>
      </c>
      <c r="D749" s="183">
        <f>SUM(D750:D758)</f>
        <v>0</v>
      </c>
      <c r="E749" s="183">
        <f t="shared" si="22"/>
        <v>-37</v>
      </c>
      <c r="F749" s="17">
        <f t="shared" si="23"/>
        <v>-100</v>
      </c>
    </row>
    <row r="750" ht="13.5" spans="1:6">
      <c r="A750" s="165">
        <v>2110101</v>
      </c>
      <c r="B750" s="165" t="s">
        <v>381</v>
      </c>
      <c r="C750" s="184">
        <v>36</v>
      </c>
      <c r="D750" s="184">
        <v>0</v>
      </c>
      <c r="E750" s="184">
        <f t="shared" si="22"/>
        <v>-36</v>
      </c>
      <c r="F750" s="17">
        <f t="shared" si="23"/>
        <v>-100</v>
      </c>
    </row>
    <row r="751" ht="13.5" spans="1:6">
      <c r="A751" s="165">
        <v>2110102</v>
      </c>
      <c r="B751" s="165" t="s">
        <v>382</v>
      </c>
      <c r="C751" s="184">
        <v>1</v>
      </c>
      <c r="D751" s="184">
        <v>0</v>
      </c>
      <c r="E751" s="184">
        <f t="shared" si="22"/>
        <v>-1</v>
      </c>
      <c r="F751" s="17">
        <f t="shared" si="23"/>
        <v>-100</v>
      </c>
    </row>
    <row r="752" spans="1:6">
      <c r="A752" s="165">
        <v>2110103</v>
      </c>
      <c r="B752" s="165" t="s">
        <v>383</v>
      </c>
      <c r="C752" s="187"/>
      <c r="D752" s="184">
        <v>0</v>
      </c>
      <c r="E752" s="184">
        <f t="shared" si="22"/>
        <v>0</v>
      </c>
      <c r="F752" s="17" t="str">
        <f t="shared" si="23"/>
        <v/>
      </c>
    </row>
    <row r="753" spans="1:6">
      <c r="A753" s="165">
        <v>2110104</v>
      </c>
      <c r="B753" s="165" t="s">
        <v>924</v>
      </c>
      <c r="C753" s="187"/>
      <c r="D753" s="184">
        <v>0</v>
      </c>
      <c r="E753" s="184">
        <f t="shared" si="22"/>
        <v>0</v>
      </c>
      <c r="F753" s="17" t="str">
        <f t="shared" si="23"/>
        <v/>
      </c>
    </row>
    <row r="754" spans="1:6">
      <c r="A754" s="165">
        <v>2110105</v>
      </c>
      <c r="B754" s="165" t="s">
        <v>925</v>
      </c>
      <c r="C754" s="187"/>
      <c r="D754" s="184">
        <v>0</v>
      </c>
      <c r="E754" s="184">
        <f t="shared" si="22"/>
        <v>0</v>
      </c>
      <c r="F754" s="17" t="str">
        <f t="shared" si="23"/>
        <v/>
      </c>
    </row>
    <row r="755" spans="1:6">
      <c r="A755" s="165">
        <v>2110106</v>
      </c>
      <c r="B755" s="165" t="s">
        <v>926</v>
      </c>
      <c r="C755" s="187"/>
      <c r="D755" s="184">
        <v>0</v>
      </c>
      <c r="E755" s="184">
        <f t="shared" si="22"/>
        <v>0</v>
      </c>
      <c r="F755" s="17" t="str">
        <f t="shared" si="23"/>
        <v/>
      </c>
    </row>
    <row r="756" spans="1:6">
      <c r="A756" s="165">
        <v>2110107</v>
      </c>
      <c r="B756" s="165" t="s">
        <v>927</v>
      </c>
      <c r="C756" s="187"/>
      <c r="D756" s="184">
        <v>0</v>
      </c>
      <c r="E756" s="184">
        <f t="shared" si="22"/>
        <v>0</v>
      </c>
      <c r="F756" s="17" t="str">
        <f t="shared" si="23"/>
        <v/>
      </c>
    </row>
    <row r="757" spans="1:6">
      <c r="A757" s="165">
        <v>2110108</v>
      </c>
      <c r="B757" s="165" t="s">
        <v>928</v>
      </c>
      <c r="C757" s="187"/>
      <c r="D757" s="184">
        <v>0</v>
      </c>
      <c r="E757" s="184">
        <f t="shared" si="22"/>
        <v>0</v>
      </c>
      <c r="F757" s="17" t="str">
        <f t="shared" si="23"/>
        <v/>
      </c>
    </row>
    <row r="758" spans="1:6">
      <c r="A758" s="165">
        <v>2110199</v>
      </c>
      <c r="B758" s="165" t="s">
        <v>929</v>
      </c>
      <c r="C758" s="187"/>
      <c r="D758" s="184">
        <v>0</v>
      </c>
      <c r="E758" s="184">
        <f t="shared" si="22"/>
        <v>0</v>
      </c>
      <c r="F758" s="17" t="str">
        <f t="shared" si="23"/>
        <v/>
      </c>
    </row>
    <row r="759" ht="13.5" spans="1:6">
      <c r="A759" s="165">
        <v>21102</v>
      </c>
      <c r="B759" s="164" t="s">
        <v>930</v>
      </c>
      <c r="C759" s="183">
        <f>SUM(C760:C762)</f>
        <v>16</v>
      </c>
      <c r="D759" s="183">
        <f>SUM(D760:D762)</f>
        <v>18</v>
      </c>
      <c r="E759" s="183">
        <f t="shared" si="22"/>
        <v>2</v>
      </c>
      <c r="F759" s="17">
        <f t="shared" si="23"/>
        <v>12.5</v>
      </c>
    </row>
    <row r="760" spans="1:6">
      <c r="A760" s="165">
        <v>2110203</v>
      </c>
      <c r="B760" s="165" t="s">
        <v>931</v>
      </c>
      <c r="C760" s="187"/>
      <c r="D760" s="184">
        <v>0</v>
      </c>
      <c r="E760" s="184">
        <f t="shared" si="22"/>
        <v>0</v>
      </c>
      <c r="F760" s="17" t="str">
        <f t="shared" si="23"/>
        <v/>
      </c>
    </row>
    <row r="761" spans="1:6">
      <c r="A761" s="165">
        <v>2110204</v>
      </c>
      <c r="B761" s="165" t="s">
        <v>932</v>
      </c>
      <c r="C761" s="187"/>
      <c r="D761" s="184">
        <v>0</v>
      </c>
      <c r="E761" s="184">
        <f t="shared" si="22"/>
        <v>0</v>
      </c>
      <c r="F761" s="17" t="str">
        <f t="shared" si="23"/>
        <v/>
      </c>
    </row>
    <row r="762" ht="13.5" spans="1:6">
      <c r="A762" s="165">
        <v>2110299</v>
      </c>
      <c r="B762" s="165" t="s">
        <v>933</v>
      </c>
      <c r="C762" s="184">
        <v>16</v>
      </c>
      <c r="D762" s="184">
        <v>18</v>
      </c>
      <c r="E762" s="184">
        <f t="shared" si="22"/>
        <v>2</v>
      </c>
      <c r="F762" s="17">
        <f t="shared" si="23"/>
        <v>12.5</v>
      </c>
    </row>
    <row r="763" ht="13.5" spans="1:6">
      <c r="A763" s="165">
        <v>21103</v>
      </c>
      <c r="B763" s="164" t="s">
        <v>934</v>
      </c>
      <c r="C763" s="183">
        <f>SUM(C764:C771)</f>
        <v>2256</v>
      </c>
      <c r="D763" s="183">
        <f>SUM(D764:D771)</f>
        <v>41</v>
      </c>
      <c r="E763" s="183">
        <f t="shared" si="22"/>
        <v>-2215</v>
      </c>
      <c r="F763" s="17">
        <f t="shared" si="23"/>
        <v>-98.2</v>
      </c>
    </row>
    <row r="764" ht="13.5" spans="1:6">
      <c r="A764" s="165">
        <v>2110301</v>
      </c>
      <c r="B764" s="165" t="s">
        <v>935</v>
      </c>
      <c r="C764" s="184">
        <v>60</v>
      </c>
      <c r="D764" s="184">
        <v>41</v>
      </c>
      <c r="E764" s="184">
        <f t="shared" si="22"/>
        <v>-19</v>
      </c>
      <c r="F764" s="17">
        <f t="shared" si="23"/>
        <v>-31.7</v>
      </c>
    </row>
    <row r="765" ht="13.5" spans="1:6">
      <c r="A765" s="165">
        <v>2110302</v>
      </c>
      <c r="B765" s="165" t="s">
        <v>936</v>
      </c>
      <c r="C765" s="184">
        <v>1708</v>
      </c>
      <c r="D765" s="184">
        <v>0</v>
      </c>
      <c r="E765" s="184">
        <f t="shared" si="22"/>
        <v>-1708</v>
      </c>
      <c r="F765" s="17">
        <f t="shared" si="23"/>
        <v>-100</v>
      </c>
    </row>
    <row r="766" spans="1:6">
      <c r="A766" s="165">
        <v>2110303</v>
      </c>
      <c r="B766" s="165" t="s">
        <v>937</v>
      </c>
      <c r="C766" s="187"/>
      <c r="D766" s="184">
        <v>0</v>
      </c>
      <c r="E766" s="184">
        <f t="shared" si="22"/>
        <v>0</v>
      </c>
      <c r="F766" s="17" t="str">
        <f t="shared" si="23"/>
        <v/>
      </c>
    </row>
    <row r="767" ht="13.5" spans="1:6">
      <c r="A767" s="165">
        <v>2110304</v>
      </c>
      <c r="B767" s="165" t="s">
        <v>938</v>
      </c>
      <c r="C767" s="184">
        <v>460</v>
      </c>
      <c r="D767" s="184">
        <v>0</v>
      </c>
      <c r="E767" s="184">
        <f t="shared" si="22"/>
        <v>-460</v>
      </c>
      <c r="F767" s="17">
        <f t="shared" si="23"/>
        <v>-100</v>
      </c>
    </row>
    <row r="768" spans="1:6">
      <c r="A768" s="165">
        <v>2110305</v>
      </c>
      <c r="B768" s="165" t="s">
        <v>939</v>
      </c>
      <c r="C768" s="187"/>
      <c r="D768" s="184">
        <v>0</v>
      </c>
      <c r="E768" s="184">
        <f t="shared" si="22"/>
        <v>0</v>
      </c>
      <c r="F768" s="17" t="str">
        <f t="shared" si="23"/>
        <v/>
      </c>
    </row>
    <row r="769" spans="1:6">
      <c r="A769" s="165">
        <v>2110306</v>
      </c>
      <c r="B769" s="165" t="s">
        <v>940</v>
      </c>
      <c r="C769" s="187"/>
      <c r="D769" s="184">
        <v>0</v>
      </c>
      <c r="E769" s="184">
        <f t="shared" si="22"/>
        <v>0</v>
      </c>
      <c r="F769" s="17" t="str">
        <f t="shared" si="23"/>
        <v/>
      </c>
    </row>
    <row r="770" spans="1:6">
      <c r="A770" s="165">
        <v>2110307</v>
      </c>
      <c r="B770" s="165" t="s">
        <v>941</v>
      </c>
      <c r="C770" s="187"/>
      <c r="D770" s="184">
        <v>0</v>
      </c>
      <c r="E770" s="184">
        <f t="shared" si="22"/>
        <v>0</v>
      </c>
      <c r="F770" s="17" t="str">
        <f t="shared" si="23"/>
        <v/>
      </c>
    </row>
    <row r="771" ht="13.5" spans="1:6">
      <c r="A771" s="165">
        <v>2110399</v>
      </c>
      <c r="B771" s="165" t="s">
        <v>942</v>
      </c>
      <c r="C771" s="184">
        <v>28</v>
      </c>
      <c r="D771" s="184">
        <v>0</v>
      </c>
      <c r="E771" s="184">
        <f t="shared" si="22"/>
        <v>-28</v>
      </c>
      <c r="F771" s="17">
        <f t="shared" si="23"/>
        <v>-100</v>
      </c>
    </row>
    <row r="772" ht="13.5" spans="1:6">
      <c r="A772" s="165">
        <v>21104</v>
      </c>
      <c r="B772" s="164" t="s">
        <v>943</v>
      </c>
      <c r="C772" s="183"/>
      <c r="D772" s="183">
        <f>SUM(D773:D778)</f>
        <v>103</v>
      </c>
      <c r="E772" s="183">
        <f t="shared" ref="E772:E835" si="24">D772-C772</f>
        <v>103</v>
      </c>
      <c r="F772" s="17" t="str">
        <f t="shared" ref="F772:F835" si="25">IF(C772&lt;&gt;0,ROUND(100*(D772/C772-1),1),"")</f>
        <v/>
      </c>
    </row>
    <row r="773" spans="1:6">
      <c r="A773" s="165">
        <v>2110401</v>
      </c>
      <c r="B773" s="165" t="s">
        <v>944</v>
      </c>
      <c r="C773" s="187"/>
      <c r="D773" s="184">
        <v>0</v>
      </c>
      <c r="E773" s="184">
        <f t="shared" si="24"/>
        <v>0</v>
      </c>
      <c r="F773" s="17" t="str">
        <f t="shared" si="25"/>
        <v/>
      </c>
    </row>
    <row r="774" spans="1:6">
      <c r="A774" s="165">
        <v>2110402</v>
      </c>
      <c r="B774" s="165" t="s">
        <v>945</v>
      </c>
      <c r="C774" s="187"/>
      <c r="D774" s="184">
        <v>103</v>
      </c>
      <c r="E774" s="184">
        <f t="shared" si="24"/>
        <v>103</v>
      </c>
      <c r="F774" s="17" t="str">
        <f t="shared" si="25"/>
        <v/>
      </c>
    </row>
    <row r="775" spans="1:6">
      <c r="A775" s="165">
        <v>2110404</v>
      </c>
      <c r="B775" s="165" t="s">
        <v>946</v>
      </c>
      <c r="C775" s="187"/>
      <c r="D775" s="184">
        <v>0</v>
      </c>
      <c r="E775" s="184">
        <f t="shared" si="24"/>
        <v>0</v>
      </c>
      <c r="F775" s="17" t="str">
        <f t="shared" si="25"/>
        <v/>
      </c>
    </row>
    <row r="776" spans="1:6">
      <c r="A776" s="165">
        <v>2110405</v>
      </c>
      <c r="B776" s="165" t="s">
        <v>947</v>
      </c>
      <c r="C776" s="187"/>
      <c r="D776" s="184">
        <v>0</v>
      </c>
      <c r="E776" s="184">
        <f t="shared" si="24"/>
        <v>0</v>
      </c>
      <c r="F776" s="17" t="str">
        <f t="shared" si="25"/>
        <v/>
      </c>
    </row>
    <row r="777" spans="1:6">
      <c r="A777" s="165">
        <v>2110406</v>
      </c>
      <c r="B777" s="165" t="s">
        <v>948</v>
      </c>
      <c r="C777" s="187"/>
      <c r="D777" s="184">
        <v>0</v>
      </c>
      <c r="E777" s="184">
        <f t="shared" si="24"/>
        <v>0</v>
      </c>
      <c r="F777" s="17" t="str">
        <f t="shared" si="25"/>
        <v/>
      </c>
    </row>
    <row r="778" spans="1:6">
      <c r="A778" s="165">
        <v>2110499</v>
      </c>
      <c r="B778" s="165" t="s">
        <v>949</v>
      </c>
      <c r="C778" s="187"/>
      <c r="D778" s="184">
        <v>0</v>
      </c>
      <c r="E778" s="184">
        <f t="shared" si="24"/>
        <v>0</v>
      </c>
      <c r="F778" s="17" t="str">
        <f t="shared" si="25"/>
        <v/>
      </c>
    </row>
    <row r="779" spans="1:6">
      <c r="A779" s="165">
        <v>21105</v>
      </c>
      <c r="B779" s="164" t="s">
        <v>950</v>
      </c>
      <c r="C779" s="188"/>
      <c r="D779" s="183">
        <f>SUM(D780:D785)</f>
        <v>0</v>
      </c>
      <c r="E779" s="183">
        <f t="shared" si="24"/>
        <v>0</v>
      </c>
      <c r="F779" s="17" t="str">
        <f t="shared" si="25"/>
        <v/>
      </c>
    </row>
    <row r="780" spans="1:6">
      <c r="A780" s="165">
        <v>2110501</v>
      </c>
      <c r="B780" s="165" t="s">
        <v>951</v>
      </c>
      <c r="C780" s="187"/>
      <c r="D780" s="184">
        <v>0</v>
      </c>
      <c r="E780" s="184">
        <f t="shared" si="24"/>
        <v>0</v>
      </c>
      <c r="F780" s="17" t="str">
        <f t="shared" si="25"/>
        <v/>
      </c>
    </row>
    <row r="781" spans="1:6">
      <c r="A781" s="165">
        <v>2110502</v>
      </c>
      <c r="B781" s="165" t="s">
        <v>952</v>
      </c>
      <c r="C781" s="187"/>
      <c r="D781" s="184">
        <v>0</v>
      </c>
      <c r="E781" s="184">
        <f t="shared" si="24"/>
        <v>0</v>
      </c>
      <c r="F781" s="17" t="str">
        <f t="shared" si="25"/>
        <v/>
      </c>
    </row>
    <row r="782" spans="1:6">
      <c r="A782" s="165">
        <v>2110503</v>
      </c>
      <c r="B782" s="165" t="s">
        <v>953</v>
      </c>
      <c r="C782" s="187"/>
      <c r="D782" s="184">
        <v>0</v>
      </c>
      <c r="E782" s="184">
        <f t="shared" si="24"/>
        <v>0</v>
      </c>
      <c r="F782" s="17" t="str">
        <f t="shared" si="25"/>
        <v/>
      </c>
    </row>
    <row r="783" spans="1:6">
      <c r="A783" s="165">
        <v>2110506</v>
      </c>
      <c r="B783" s="165" t="s">
        <v>954</v>
      </c>
      <c r="C783" s="187"/>
      <c r="D783" s="184">
        <v>0</v>
      </c>
      <c r="E783" s="184">
        <f t="shared" si="24"/>
        <v>0</v>
      </c>
      <c r="F783" s="17" t="str">
        <f t="shared" si="25"/>
        <v/>
      </c>
    </row>
    <row r="784" spans="1:6">
      <c r="A784" s="165">
        <v>2110507</v>
      </c>
      <c r="B784" s="165" t="s">
        <v>955</v>
      </c>
      <c r="C784" s="187"/>
      <c r="D784" s="184">
        <v>0</v>
      </c>
      <c r="E784" s="184">
        <f t="shared" si="24"/>
        <v>0</v>
      </c>
      <c r="F784" s="17" t="str">
        <f t="shared" si="25"/>
        <v/>
      </c>
    </row>
    <row r="785" spans="1:6">
      <c r="A785" s="165">
        <v>2110599</v>
      </c>
      <c r="B785" s="165" t="s">
        <v>956</v>
      </c>
      <c r="C785" s="187"/>
      <c r="D785" s="184">
        <v>0</v>
      </c>
      <c r="E785" s="184">
        <f t="shared" si="24"/>
        <v>0</v>
      </c>
      <c r="F785" s="17" t="str">
        <f t="shared" si="25"/>
        <v/>
      </c>
    </row>
    <row r="786" spans="1:6">
      <c r="A786" s="165">
        <v>21106</v>
      </c>
      <c r="B786" s="164" t="s">
        <v>957</v>
      </c>
      <c r="C786" s="188"/>
      <c r="D786" s="183">
        <f>SUM(D787:D791)</f>
        <v>0</v>
      </c>
      <c r="E786" s="183">
        <f t="shared" si="24"/>
        <v>0</v>
      </c>
      <c r="F786" s="17" t="str">
        <f t="shared" si="25"/>
        <v/>
      </c>
    </row>
    <row r="787" spans="1:6">
      <c r="A787" s="165">
        <v>2110602</v>
      </c>
      <c r="B787" s="165" t="s">
        <v>958</v>
      </c>
      <c r="C787" s="187"/>
      <c r="D787" s="184">
        <v>0</v>
      </c>
      <c r="E787" s="184">
        <f t="shared" si="24"/>
        <v>0</v>
      </c>
      <c r="F787" s="17" t="str">
        <f t="shared" si="25"/>
        <v/>
      </c>
    </row>
    <row r="788" spans="1:6">
      <c r="A788" s="165">
        <v>2110603</v>
      </c>
      <c r="B788" s="165" t="s">
        <v>959</v>
      </c>
      <c r="C788" s="187"/>
      <c r="D788" s="184">
        <v>0</v>
      </c>
      <c r="E788" s="184">
        <f t="shared" si="24"/>
        <v>0</v>
      </c>
      <c r="F788" s="17" t="str">
        <f t="shared" si="25"/>
        <v/>
      </c>
    </row>
    <row r="789" spans="1:6">
      <c r="A789" s="165">
        <v>2110604</v>
      </c>
      <c r="B789" s="165" t="s">
        <v>960</v>
      </c>
      <c r="C789" s="187"/>
      <c r="D789" s="184">
        <v>0</v>
      </c>
      <c r="E789" s="184">
        <f t="shared" si="24"/>
        <v>0</v>
      </c>
      <c r="F789" s="17" t="str">
        <f t="shared" si="25"/>
        <v/>
      </c>
    </row>
    <row r="790" spans="1:6">
      <c r="A790" s="165">
        <v>2110605</v>
      </c>
      <c r="B790" s="165" t="s">
        <v>961</v>
      </c>
      <c r="C790" s="187"/>
      <c r="D790" s="184">
        <v>0</v>
      </c>
      <c r="E790" s="184">
        <f t="shared" si="24"/>
        <v>0</v>
      </c>
      <c r="F790" s="17" t="str">
        <f t="shared" si="25"/>
        <v/>
      </c>
    </row>
    <row r="791" spans="1:6">
      <c r="A791" s="165">
        <v>2110699</v>
      </c>
      <c r="B791" s="165" t="s">
        <v>962</v>
      </c>
      <c r="C791" s="187"/>
      <c r="D791" s="184">
        <v>0</v>
      </c>
      <c r="E791" s="184">
        <f t="shared" si="24"/>
        <v>0</v>
      </c>
      <c r="F791" s="17" t="str">
        <f t="shared" si="25"/>
        <v/>
      </c>
    </row>
    <row r="792" spans="1:6">
      <c r="A792" s="165">
        <v>21107</v>
      </c>
      <c r="B792" s="164" t="s">
        <v>963</v>
      </c>
      <c r="C792" s="188"/>
      <c r="D792" s="183">
        <f>SUM(D793:D794)</f>
        <v>0</v>
      </c>
      <c r="E792" s="183">
        <f t="shared" si="24"/>
        <v>0</v>
      </c>
      <c r="F792" s="17" t="str">
        <f t="shared" si="25"/>
        <v/>
      </c>
    </row>
    <row r="793" spans="1:6">
      <c r="A793" s="165">
        <v>2110704</v>
      </c>
      <c r="B793" s="165" t="s">
        <v>964</v>
      </c>
      <c r="C793" s="187"/>
      <c r="D793" s="184">
        <v>0</v>
      </c>
      <c r="E793" s="184">
        <f t="shared" si="24"/>
        <v>0</v>
      </c>
      <c r="F793" s="17" t="str">
        <f t="shared" si="25"/>
        <v/>
      </c>
    </row>
    <row r="794" spans="1:6">
      <c r="A794" s="165">
        <v>2110799</v>
      </c>
      <c r="B794" s="165" t="s">
        <v>965</v>
      </c>
      <c r="C794" s="187"/>
      <c r="D794" s="184">
        <v>0</v>
      </c>
      <c r="E794" s="184">
        <f t="shared" si="24"/>
        <v>0</v>
      </c>
      <c r="F794" s="17" t="str">
        <f t="shared" si="25"/>
        <v/>
      </c>
    </row>
    <row r="795" spans="1:6">
      <c r="A795" s="165">
        <v>21108</v>
      </c>
      <c r="B795" s="164" t="s">
        <v>966</v>
      </c>
      <c r="C795" s="188"/>
      <c r="D795" s="183">
        <f>SUM(D796:D797)</f>
        <v>0</v>
      </c>
      <c r="E795" s="183">
        <f t="shared" si="24"/>
        <v>0</v>
      </c>
      <c r="F795" s="17" t="str">
        <f t="shared" si="25"/>
        <v/>
      </c>
    </row>
    <row r="796" spans="1:6">
      <c r="A796" s="165">
        <v>2110804</v>
      </c>
      <c r="B796" s="165" t="s">
        <v>967</v>
      </c>
      <c r="C796" s="187"/>
      <c r="D796" s="184">
        <v>0</v>
      </c>
      <c r="E796" s="184">
        <f t="shared" si="24"/>
        <v>0</v>
      </c>
      <c r="F796" s="17" t="str">
        <f t="shared" si="25"/>
        <v/>
      </c>
    </row>
    <row r="797" spans="1:6">
      <c r="A797" s="165">
        <v>2110899</v>
      </c>
      <c r="B797" s="165" t="s">
        <v>968</v>
      </c>
      <c r="C797" s="187"/>
      <c r="D797" s="184">
        <v>0</v>
      </c>
      <c r="E797" s="184">
        <f t="shared" si="24"/>
        <v>0</v>
      </c>
      <c r="F797" s="17" t="str">
        <f t="shared" si="25"/>
        <v/>
      </c>
    </row>
    <row r="798" spans="1:6">
      <c r="A798" s="165">
        <v>21109</v>
      </c>
      <c r="B798" s="164" t="s">
        <v>969</v>
      </c>
      <c r="C798" s="188"/>
      <c r="D798" s="183">
        <f>D799</f>
        <v>0</v>
      </c>
      <c r="E798" s="183">
        <f t="shared" si="24"/>
        <v>0</v>
      </c>
      <c r="F798" s="17" t="str">
        <f t="shared" si="25"/>
        <v/>
      </c>
    </row>
    <row r="799" spans="1:6">
      <c r="A799" s="165">
        <v>2110901</v>
      </c>
      <c r="B799" s="165" t="s">
        <v>970</v>
      </c>
      <c r="C799" s="187"/>
      <c r="D799" s="184">
        <v>0</v>
      </c>
      <c r="E799" s="184">
        <f t="shared" si="24"/>
        <v>0</v>
      </c>
      <c r="F799" s="17" t="str">
        <f t="shared" si="25"/>
        <v/>
      </c>
    </row>
    <row r="800" ht="13.5" spans="1:6">
      <c r="A800" s="165">
        <v>21110</v>
      </c>
      <c r="B800" s="164" t="s">
        <v>971</v>
      </c>
      <c r="C800" s="183">
        <f>C801</f>
        <v>61</v>
      </c>
      <c r="D800" s="183">
        <f>D801</f>
        <v>0</v>
      </c>
      <c r="E800" s="183">
        <f t="shared" si="24"/>
        <v>-61</v>
      </c>
      <c r="F800" s="17">
        <f t="shared" si="25"/>
        <v>-100</v>
      </c>
    </row>
    <row r="801" ht="13.5" spans="1:6">
      <c r="A801" s="165">
        <v>2111001</v>
      </c>
      <c r="B801" s="165" t="s">
        <v>972</v>
      </c>
      <c r="C801" s="184">
        <v>61</v>
      </c>
      <c r="D801" s="184">
        <v>0</v>
      </c>
      <c r="E801" s="184">
        <f t="shared" si="24"/>
        <v>-61</v>
      </c>
      <c r="F801" s="17">
        <f t="shared" si="25"/>
        <v>-100</v>
      </c>
    </row>
    <row r="802" spans="1:6">
      <c r="A802" s="165">
        <v>21111</v>
      </c>
      <c r="B802" s="164" t="s">
        <v>973</v>
      </c>
      <c r="C802" s="188"/>
      <c r="D802" s="183">
        <f>SUM(D803:D807)</f>
        <v>0</v>
      </c>
      <c r="E802" s="183">
        <f t="shared" si="24"/>
        <v>0</v>
      </c>
      <c r="F802" s="17" t="str">
        <f t="shared" si="25"/>
        <v/>
      </c>
    </row>
    <row r="803" spans="1:6">
      <c r="A803" s="165">
        <v>2111101</v>
      </c>
      <c r="B803" s="165" t="s">
        <v>974</v>
      </c>
      <c r="C803" s="187"/>
      <c r="D803" s="184">
        <v>0</v>
      </c>
      <c r="E803" s="184">
        <f t="shared" si="24"/>
        <v>0</v>
      </c>
      <c r="F803" s="17" t="str">
        <f t="shared" si="25"/>
        <v/>
      </c>
    </row>
    <row r="804" spans="1:6">
      <c r="A804" s="165">
        <v>2111102</v>
      </c>
      <c r="B804" s="165" t="s">
        <v>975</v>
      </c>
      <c r="C804" s="187"/>
      <c r="D804" s="184">
        <v>0</v>
      </c>
      <c r="E804" s="184">
        <f t="shared" si="24"/>
        <v>0</v>
      </c>
      <c r="F804" s="17" t="str">
        <f t="shared" si="25"/>
        <v/>
      </c>
    </row>
    <row r="805" spans="1:6">
      <c r="A805" s="165">
        <v>2111103</v>
      </c>
      <c r="B805" s="165" t="s">
        <v>976</v>
      </c>
      <c r="C805" s="187"/>
      <c r="D805" s="184">
        <v>0</v>
      </c>
      <c r="E805" s="184">
        <f t="shared" si="24"/>
        <v>0</v>
      </c>
      <c r="F805" s="17" t="str">
        <f t="shared" si="25"/>
        <v/>
      </c>
    </row>
    <row r="806" spans="1:6">
      <c r="A806" s="165">
        <v>2111104</v>
      </c>
      <c r="B806" s="165" t="s">
        <v>977</v>
      </c>
      <c r="C806" s="187"/>
      <c r="D806" s="184">
        <v>0</v>
      </c>
      <c r="E806" s="184">
        <f t="shared" si="24"/>
        <v>0</v>
      </c>
      <c r="F806" s="17" t="str">
        <f t="shared" si="25"/>
        <v/>
      </c>
    </row>
    <row r="807" spans="1:6">
      <c r="A807" s="165">
        <v>2111199</v>
      </c>
      <c r="B807" s="165" t="s">
        <v>978</v>
      </c>
      <c r="C807" s="187"/>
      <c r="D807" s="184">
        <v>0</v>
      </c>
      <c r="E807" s="184">
        <f t="shared" si="24"/>
        <v>0</v>
      </c>
      <c r="F807" s="17" t="str">
        <f t="shared" si="25"/>
        <v/>
      </c>
    </row>
    <row r="808" ht="13.5" spans="1:6">
      <c r="A808" s="165">
        <v>21112</v>
      </c>
      <c r="B808" s="164" t="s">
        <v>979</v>
      </c>
      <c r="C808" s="183">
        <f>C809</f>
        <v>60</v>
      </c>
      <c r="D808" s="183">
        <f>D809</f>
        <v>0</v>
      </c>
      <c r="E808" s="183">
        <f t="shared" si="24"/>
        <v>-60</v>
      </c>
      <c r="F808" s="17">
        <f t="shared" si="25"/>
        <v>-100</v>
      </c>
    </row>
    <row r="809" ht="13.5" spans="1:6">
      <c r="A809" s="165">
        <v>2111201</v>
      </c>
      <c r="B809" s="165" t="s">
        <v>980</v>
      </c>
      <c r="C809" s="184">
        <v>60</v>
      </c>
      <c r="D809" s="184">
        <v>0</v>
      </c>
      <c r="E809" s="184">
        <f t="shared" si="24"/>
        <v>-60</v>
      </c>
      <c r="F809" s="17">
        <f t="shared" si="25"/>
        <v>-100</v>
      </c>
    </row>
    <row r="810" spans="1:6">
      <c r="A810" s="165">
        <v>21113</v>
      </c>
      <c r="B810" s="164" t="s">
        <v>981</v>
      </c>
      <c r="C810" s="188"/>
      <c r="D810" s="183">
        <f>D811</f>
        <v>0</v>
      </c>
      <c r="E810" s="183">
        <f t="shared" si="24"/>
        <v>0</v>
      </c>
      <c r="F810" s="17" t="str">
        <f t="shared" si="25"/>
        <v/>
      </c>
    </row>
    <row r="811" spans="1:6">
      <c r="A811" s="165">
        <v>2111301</v>
      </c>
      <c r="B811" s="165" t="s">
        <v>982</v>
      </c>
      <c r="C811" s="187"/>
      <c r="D811" s="184">
        <v>0</v>
      </c>
      <c r="E811" s="184">
        <f t="shared" si="24"/>
        <v>0</v>
      </c>
      <c r="F811" s="17" t="str">
        <f t="shared" si="25"/>
        <v/>
      </c>
    </row>
    <row r="812" spans="1:6">
      <c r="A812" s="165">
        <v>21114</v>
      </c>
      <c r="B812" s="164" t="s">
        <v>983</v>
      </c>
      <c r="C812" s="188"/>
      <c r="D812" s="183">
        <f>SUM(D813:D822)</f>
        <v>0</v>
      </c>
      <c r="E812" s="183">
        <f t="shared" si="24"/>
        <v>0</v>
      </c>
      <c r="F812" s="17" t="str">
        <f t="shared" si="25"/>
        <v/>
      </c>
    </row>
    <row r="813" spans="1:6">
      <c r="A813" s="165">
        <v>2111401</v>
      </c>
      <c r="B813" s="165" t="s">
        <v>381</v>
      </c>
      <c r="C813" s="187"/>
      <c r="D813" s="184">
        <v>0</v>
      </c>
      <c r="E813" s="184">
        <f t="shared" si="24"/>
        <v>0</v>
      </c>
      <c r="F813" s="17" t="str">
        <f t="shared" si="25"/>
        <v/>
      </c>
    </row>
    <row r="814" spans="1:6">
      <c r="A814" s="165">
        <v>2111402</v>
      </c>
      <c r="B814" s="165" t="s">
        <v>382</v>
      </c>
      <c r="C814" s="187"/>
      <c r="D814" s="184">
        <v>0</v>
      </c>
      <c r="E814" s="184">
        <f t="shared" si="24"/>
        <v>0</v>
      </c>
      <c r="F814" s="17" t="str">
        <f t="shared" si="25"/>
        <v/>
      </c>
    </row>
    <row r="815" spans="1:6">
      <c r="A815" s="165">
        <v>2111403</v>
      </c>
      <c r="B815" s="165" t="s">
        <v>383</v>
      </c>
      <c r="C815" s="187"/>
      <c r="D815" s="184">
        <v>0</v>
      </c>
      <c r="E815" s="184">
        <f t="shared" si="24"/>
        <v>0</v>
      </c>
      <c r="F815" s="17" t="str">
        <f t="shared" si="25"/>
        <v/>
      </c>
    </row>
    <row r="816" spans="1:6">
      <c r="A816" s="165">
        <v>2111406</v>
      </c>
      <c r="B816" s="165" t="s">
        <v>984</v>
      </c>
      <c r="C816" s="187"/>
      <c r="D816" s="184">
        <v>0</v>
      </c>
      <c r="E816" s="184">
        <f t="shared" si="24"/>
        <v>0</v>
      </c>
      <c r="F816" s="17" t="str">
        <f t="shared" si="25"/>
        <v/>
      </c>
    </row>
    <row r="817" spans="1:6">
      <c r="A817" s="165">
        <v>2111407</v>
      </c>
      <c r="B817" s="165" t="s">
        <v>985</v>
      </c>
      <c r="C817" s="187"/>
      <c r="D817" s="184">
        <v>0</v>
      </c>
      <c r="E817" s="184">
        <f t="shared" si="24"/>
        <v>0</v>
      </c>
      <c r="F817" s="17" t="str">
        <f t="shared" si="25"/>
        <v/>
      </c>
    </row>
    <row r="818" spans="1:6">
      <c r="A818" s="165">
        <v>2111408</v>
      </c>
      <c r="B818" s="165" t="s">
        <v>986</v>
      </c>
      <c r="C818" s="187"/>
      <c r="D818" s="184">
        <v>0</v>
      </c>
      <c r="E818" s="184">
        <f t="shared" si="24"/>
        <v>0</v>
      </c>
      <c r="F818" s="17" t="str">
        <f t="shared" si="25"/>
        <v/>
      </c>
    </row>
    <row r="819" spans="1:6">
      <c r="A819" s="165">
        <v>2111411</v>
      </c>
      <c r="B819" s="165" t="s">
        <v>422</v>
      </c>
      <c r="C819" s="187"/>
      <c r="D819" s="184">
        <v>0</v>
      </c>
      <c r="E819" s="184">
        <f t="shared" si="24"/>
        <v>0</v>
      </c>
      <c r="F819" s="17" t="str">
        <f t="shared" si="25"/>
        <v/>
      </c>
    </row>
    <row r="820" spans="1:6">
      <c r="A820" s="165">
        <v>2111413</v>
      </c>
      <c r="B820" s="165" t="s">
        <v>987</v>
      </c>
      <c r="C820" s="187"/>
      <c r="D820" s="184">
        <v>0</v>
      </c>
      <c r="E820" s="184">
        <f t="shared" si="24"/>
        <v>0</v>
      </c>
      <c r="F820" s="17" t="str">
        <f t="shared" si="25"/>
        <v/>
      </c>
    </row>
    <row r="821" spans="1:6">
      <c r="A821" s="165">
        <v>2111450</v>
      </c>
      <c r="B821" s="165" t="s">
        <v>390</v>
      </c>
      <c r="C821" s="187"/>
      <c r="D821" s="184">
        <v>0</v>
      </c>
      <c r="E821" s="184">
        <f t="shared" si="24"/>
        <v>0</v>
      </c>
      <c r="F821" s="17" t="str">
        <f t="shared" si="25"/>
        <v/>
      </c>
    </row>
    <row r="822" spans="1:6">
      <c r="A822" s="165">
        <v>2111499</v>
      </c>
      <c r="B822" s="165" t="s">
        <v>988</v>
      </c>
      <c r="C822" s="187"/>
      <c r="D822" s="184">
        <v>0</v>
      </c>
      <c r="E822" s="184">
        <f t="shared" si="24"/>
        <v>0</v>
      </c>
      <c r="F822" s="17" t="str">
        <f t="shared" si="25"/>
        <v/>
      </c>
    </row>
    <row r="823" ht="13.5" spans="1:6">
      <c r="A823" s="165">
        <v>21199</v>
      </c>
      <c r="B823" s="164" t="s">
        <v>989</v>
      </c>
      <c r="C823" s="183">
        <f>C824</f>
        <v>102</v>
      </c>
      <c r="D823" s="183">
        <f>D824</f>
        <v>0</v>
      </c>
      <c r="E823" s="183">
        <f t="shared" si="24"/>
        <v>-102</v>
      </c>
      <c r="F823" s="17">
        <f t="shared" si="25"/>
        <v>-100</v>
      </c>
    </row>
    <row r="824" ht="13.5" spans="1:6">
      <c r="A824" s="165">
        <v>2119999</v>
      </c>
      <c r="B824" s="165" t="s">
        <v>990</v>
      </c>
      <c r="C824" s="184">
        <v>102</v>
      </c>
      <c r="D824" s="184">
        <v>0</v>
      </c>
      <c r="E824" s="184">
        <f t="shared" si="24"/>
        <v>-102</v>
      </c>
      <c r="F824" s="17">
        <f t="shared" si="25"/>
        <v>-100</v>
      </c>
    </row>
    <row r="825" ht="13.5" spans="1:6">
      <c r="A825" s="165">
        <v>212</v>
      </c>
      <c r="B825" s="164" t="s">
        <v>991</v>
      </c>
      <c r="C825" s="183">
        <f>SUM(C826,C837,C839,C842,C844,C846)</f>
        <v>10007</v>
      </c>
      <c r="D825" s="183">
        <f>SUM(D826,D837,D839,D842,D844,D846)</f>
        <v>10032</v>
      </c>
      <c r="E825" s="183">
        <f t="shared" si="24"/>
        <v>25</v>
      </c>
      <c r="F825" s="17">
        <f t="shared" si="25"/>
        <v>0.2</v>
      </c>
    </row>
    <row r="826" ht="13.5" spans="1:6">
      <c r="A826" s="165">
        <v>21201</v>
      </c>
      <c r="B826" s="164" t="s">
        <v>992</v>
      </c>
      <c r="C826" s="183">
        <f>SUM(C827:C836)</f>
        <v>2735</v>
      </c>
      <c r="D826" s="183">
        <f>SUM(D827:D836)</f>
        <v>2059</v>
      </c>
      <c r="E826" s="183">
        <f t="shared" si="24"/>
        <v>-676</v>
      </c>
      <c r="F826" s="17">
        <f t="shared" si="25"/>
        <v>-24.7</v>
      </c>
    </row>
    <row r="827" ht="13.5" spans="1:6">
      <c r="A827" s="165">
        <v>2120101</v>
      </c>
      <c r="B827" s="165" t="s">
        <v>381</v>
      </c>
      <c r="C827" s="184">
        <v>1071</v>
      </c>
      <c r="D827" s="184">
        <v>1157</v>
      </c>
      <c r="E827" s="184">
        <f t="shared" si="24"/>
        <v>86</v>
      </c>
      <c r="F827" s="17">
        <f t="shared" si="25"/>
        <v>8</v>
      </c>
    </row>
    <row r="828" ht="13.5" spans="1:6">
      <c r="A828" s="165">
        <v>2120102</v>
      </c>
      <c r="B828" s="165" t="s">
        <v>382</v>
      </c>
      <c r="C828" s="184">
        <v>886</v>
      </c>
      <c r="D828" s="184">
        <v>414</v>
      </c>
      <c r="E828" s="184">
        <f t="shared" si="24"/>
        <v>-472</v>
      </c>
      <c r="F828" s="17">
        <f t="shared" si="25"/>
        <v>-53.3</v>
      </c>
    </row>
    <row r="829" spans="1:6">
      <c r="A829" s="165">
        <v>2120103</v>
      </c>
      <c r="B829" s="165" t="s">
        <v>383</v>
      </c>
      <c r="C829" s="187"/>
      <c r="D829" s="184">
        <v>0</v>
      </c>
      <c r="E829" s="184">
        <f t="shared" si="24"/>
        <v>0</v>
      </c>
      <c r="F829" s="17" t="str">
        <f t="shared" si="25"/>
        <v/>
      </c>
    </row>
    <row r="830" ht="13.5" spans="1:6">
      <c r="A830" s="165">
        <v>2120104</v>
      </c>
      <c r="B830" s="165" t="s">
        <v>993</v>
      </c>
      <c r="C830" s="184">
        <v>218</v>
      </c>
      <c r="D830" s="184">
        <v>183</v>
      </c>
      <c r="E830" s="184">
        <f t="shared" si="24"/>
        <v>-35</v>
      </c>
      <c r="F830" s="17">
        <f t="shared" si="25"/>
        <v>-16.1</v>
      </c>
    </row>
    <row r="831" spans="1:6">
      <c r="A831" s="165">
        <v>2120105</v>
      </c>
      <c r="B831" s="165" t="s">
        <v>994</v>
      </c>
      <c r="C831" s="187"/>
      <c r="D831" s="184">
        <v>0</v>
      </c>
      <c r="E831" s="184">
        <f t="shared" si="24"/>
        <v>0</v>
      </c>
      <c r="F831" s="17" t="str">
        <f t="shared" si="25"/>
        <v/>
      </c>
    </row>
    <row r="832" ht="13.5" spans="1:6">
      <c r="A832" s="165">
        <v>2120106</v>
      </c>
      <c r="B832" s="165" t="s">
        <v>995</v>
      </c>
      <c r="C832" s="184">
        <v>22</v>
      </c>
      <c r="D832" s="184">
        <v>20</v>
      </c>
      <c r="E832" s="184">
        <f t="shared" si="24"/>
        <v>-2</v>
      </c>
      <c r="F832" s="17">
        <f t="shared" si="25"/>
        <v>-9.1</v>
      </c>
    </row>
    <row r="833" ht="13.5" spans="1:6">
      <c r="A833" s="165">
        <v>2120107</v>
      </c>
      <c r="B833" s="165" t="s">
        <v>996</v>
      </c>
      <c r="C833" s="184">
        <v>60</v>
      </c>
      <c r="D833" s="184">
        <v>57</v>
      </c>
      <c r="E833" s="184">
        <f t="shared" si="24"/>
        <v>-3</v>
      </c>
      <c r="F833" s="17">
        <f t="shared" si="25"/>
        <v>-5</v>
      </c>
    </row>
    <row r="834" ht="13.5" spans="1:6">
      <c r="A834" s="165">
        <v>2120109</v>
      </c>
      <c r="B834" s="165" t="s">
        <v>997</v>
      </c>
      <c r="C834" s="184">
        <v>40</v>
      </c>
      <c r="D834" s="184">
        <v>40</v>
      </c>
      <c r="E834" s="184">
        <f t="shared" si="24"/>
        <v>0</v>
      </c>
      <c r="F834" s="17">
        <f t="shared" si="25"/>
        <v>0</v>
      </c>
    </row>
    <row r="835" spans="1:6">
      <c r="A835" s="165">
        <v>2120110</v>
      </c>
      <c r="B835" s="165" t="s">
        <v>998</v>
      </c>
      <c r="C835" s="187"/>
      <c r="D835" s="184">
        <v>0</v>
      </c>
      <c r="E835" s="184">
        <f t="shared" si="24"/>
        <v>0</v>
      </c>
      <c r="F835" s="17" t="str">
        <f t="shared" si="25"/>
        <v/>
      </c>
    </row>
    <row r="836" ht="13.5" spans="1:6">
      <c r="A836" s="165">
        <v>2120199</v>
      </c>
      <c r="B836" s="165" t="s">
        <v>999</v>
      </c>
      <c r="C836" s="184">
        <v>438</v>
      </c>
      <c r="D836" s="184">
        <v>188</v>
      </c>
      <c r="E836" s="184">
        <f t="shared" ref="E836:E899" si="26">D836-C836</f>
        <v>-250</v>
      </c>
      <c r="F836" s="17">
        <f t="shared" ref="F836:F899" si="27">IF(C836&lt;&gt;0,ROUND(100*(D836/C836-1),1),"")</f>
        <v>-57.1</v>
      </c>
    </row>
    <row r="837" spans="1:6">
      <c r="A837" s="165">
        <v>21202</v>
      </c>
      <c r="B837" s="164" t="s">
        <v>1000</v>
      </c>
      <c r="C837" s="188"/>
      <c r="D837" s="183">
        <f>D838</f>
        <v>0</v>
      </c>
      <c r="E837" s="183">
        <f t="shared" si="26"/>
        <v>0</v>
      </c>
      <c r="F837" s="17" t="str">
        <f t="shared" si="27"/>
        <v/>
      </c>
    </row>
    <row r="838" spans="1:6">
      <c r="A838" s="165">
        <v>2120201</v>
      </c>
      <c r="B838" s="165" t="s">
        <v>1001</v>
      </c>
      <c r="C838" s="187"/>
      <c r="D838" s="184">
        <v>0</v>
      </c>
      <c r="E838" s="184">
        <f t="shared" si="26"/>
        <v>0</v>
      </c>
      <c r="F838" s="17" t="str">
        <f t="shared" si="27"/>
        <v/>
      </c>
    </row>
    <row r="839" ht="13.5" spans="1:6">
      <c r="A839" s="165">
        <v>21203</v>
      </c>
      <c r="B839" s="164" t="s">
        <v>1002</v>
      </c>
      <c r="C839" s="183">
        <f>SUM(C840:C841)</f>
        <v>816</v>
      </c>
      <c r="D839" s="183">
        <f>SUM(D840:D841)</f>
        <v>292</v>
      </c>
      <c r="E839" s="183">
        <f t="shared" si="26"/>
        <v>-524</v>
      </c>
      <c r="F839" s="17">
        <f t="shared" si="27"/>
        <v>-64.2</v>
      </c>
    </row>
    <row r="840" spans="1:6">
      <c r="A840" s="165">
        <v>2120303</v>
      </c>
      <c r="B840" s="165" t="s">
        <v>1003</v>
      </c>
      <c r="C840" s="187"/>
      <c r="D840" s="184">
        <v>0</v>
      </c>
      <c r="E840" s="184">
        <f t="shared" si="26"/>
        <v>0</v>
      </c>
      <c r="F840" s="17" t="str">
        <f t="shared" si="27"/>
        <v/>
      </c>
    </row>
    <row r="841" ht="13.5" spans="1:6">
      <c r="A841" s="165">
        <v>2120399</v>
      </c>
      <c r="B841" s="165" t="s">
        <v>1004</v>
      </c>
      <c r="C841" s="184">
        <v>816</v>
      </c>
      <c r="D841" s="184">
        <v>292</v>
      </c>
      <c r="E841" s="184">
        <f t="shared" si="26"/>
        <v>-524</v>
      </c>
      <c r="F841" s="17">
        <f t="shared" si="27"/>
        <v>-64.2</v>
      </c>
    </row>
    <row r="842" ht="13.5" spans="1:6">
      <c r="A842" s="165">
        <v>21205</v>
      </c>
      <c r="B842" s="164" t="s">
        <v>1005</v>
      </c>
      <c r="C842" s="183">
        <f>C843</f>
        <v>2265</v>
      </c>
      <c r="D842" s="183">
        <f t="shared" ref="D842:D846" si="28">D843</f>
        <v>740</v>
      </c>
      <c r="E842" s="183">
        <f t="shared" si="26"/>
        <v>-1525</v>
      </c>
      <c r="F842" s="17">
        <f t="shared" si="27"/>
        <v>-67.3</v>
      </c>
    </row>
    <row r="843" ht="13.5" spans="1:6">
      <c r="A843" s="165">
        <v>2120501</v>
      </c>
      <c r="B843" s="165" t="s">
        <v>1006</v>
      </c>
      <c r="C843" s="184">
        <v>2265</v>
      </c>
      <c r="D843" s="184">
        <v>740</v>
      </c>
      <c r="E843" s="184">
        <f t="shared" si="26"/>
        <v>-1525</v>
      </c>
      <c r="F843" s="17">
        <f t="shared" si="27"/>
        <v>-67.3</v>
      </c>
    </row>
    <row r="844" spans="1:6">
      <c r="A844" s="165">
        <v>21206</v>
      </c>
      <c r="B844" s="164" t="s">
        <v>1007</v>
      </c>
      <c r="C844" s="188"/>
      <c r="D844" s="183">
        <f t="shared" si="28"/>
        <v>0</v>
      </c>
      <c r="E844" s="183">
        <f t="shared" si="26"/>
        <v>0</v>
      </c>
      <c r="F844" s="17" t="str">
        <f t="shared" si="27"/>
        <v/>
      </c>
    </row>
    <row r="845" spans="1:6">
      <c r="A845" s="165">
        <v>2120601</v>
      </c>
      <c r="B845" s="165" t="s">
        <v>1008</v>
      </c>
      <c r="C845" s="187"/>
      <c r="D845" s="184">
        <v>0</v>
      </c>
      <c r="E845" s="184">
        <f t="shared" si="26"/>
        <v>0</v>
      </c>
      <c r="F845" s="17" t="str">
        <f t="shared" si="27"/>
        <v/>
      </c>
    </row>
    <row r="846" ht="13.5" spans="1:6">
      <c r="A846" s="165">
        <v>21299</v>
      </c>
      <c r="B846" s="164" t="s">
        <v>1009</v>
      </c>
      <c r="C846" s="183">
        <f>C847</f>
        <v>4191</v>
      </c>
      <c r="D846" s="183">
        <f t="shared" si="28"/>
        <v>6941</v>
      </c>
      <c r="E846" s="183">
        <f t="shared" si="26"/>
        <v>2750</v>
      </c>
      <c r="F846" s="17">
        <f t="shared" si="27"/>
        <v>65.6</v>
      </c>
    </row>
    <row r="847" ht="13.5" spans="1:6">
      <c r="A847" s="165">
        <v>2129999</v>
      </c>
      <c r="B847" s="165" t="s">
        <v>1010</v>
      </c>
      <c r="C847" s="184">
        <v>4191</v>
      </c>
      <c r="D847" s="184">
        <v>6941</v>
      </c>
      <c r="E847" s="184">
        <f t="shared" si="26"/>
        <v>2750</v>
      </c>
      <c r="F847" s="17">
        <f t="shared" si="27"/>
        <v>65.6</v>
      </c>
    </row>
    <row r="848" ht="13.5" spans="1:6">
      <c r="A848" s="165">
        <v>213</v>
      </c>
      <c r="B848" s="164" t="s">
        <v>1011</v>
      </c>
      <c r="C848" s="183">
        <f>SUM(C849,C875,C897,C925,C936,C943,C949,C952)</f>
        <v>41469</v>
      </c>
      <c r="D848" s="183">
        <f>SUM(D849,D875,D897,D925,D936,D943,D949,D952)</f>
        <v>38004</v>
      </c>
      <c r="E848" s="183">
        <f t="shared" si="26"/>
        <v>-3465</v>
      </c>
      <c r="F848" s="17">
        <f t="shared" si="27"/>
        <v>-8.4</v>
      </c>
    </row>
    <row r="849" ht="13.5" spans="1:6">
      <c r="A849" s="165">
        <v>21301</v>
      </c>
      <c r="B849" s="164" t="s">
        <v>1012</v>
      </c>
      <c r="C849" s="183">
        <f>SUM(C850:C874)</f>
        <v>17815</v>
      </c>
      <c r="D849" s="183">
        <f>SUM(D850:D874)</f>
        <v>17093</v>
      </c>
      <c r="E849" s="183">
        <f t="shared" si="26"/>
        <v>-722</v>
      </c>
      <c r="F849" s="17">
        <f t="shared" si="27"/>
        <v>-4.1</v>
      </c>
    </row>
    <row r="850" ht="13.5" spans="1:6">
      <c r="A850" s="165">
        <v>2130101</v>
      </c>
      <c r="B850" s="165" t="s">
        <v>381</v>
      </c>
      <c r="C850" s="184">
        <v>1190</v>
      </c>
      <c r="D850" s="184">
        <v>1228</v>
      </c>
      <c r="E850" s="184">
        <f t="shared" si="26"/>
        <v>38</v>
      </c>
      <c r="F850" s="17">
        <f t="shared" si="27"/>
        <v>3.2</v>
      </c>
    </row>
    <row r="851" ht="13.5" spans="1:6">
      <c r="A851" s="165">
        <v>2130102</v>
      </c>
      <c r="B851" s="165" t="s">
        <v>382</v>
      </c>
      <c r="C851" s="184">
        <v>48</v>
      </c>
      <c r="D851" s="184">
        <v>12</v>
      </c>
      <c r="E851" s="184">
        <f t="shared" si="26"/>
        <v>-36</v>
      </c>
      <c r="F851" s="17">
        <f t="shared" si="27"/>
        <v>-75</v>
      </c>
    </row>
    <row r="852" spans="1:6">
      <c r="A852" s="165">
        <v>2130103</v>
      </c>
      <c r="B852" s="165" t="s">
        <v>383</v>
      </c>
      <c r="C852" s="187"/>
      <c r="D852" s="184">
        <v>0</v>
      </c>
      <c r="E852" s="184">
        <f t="shared" si="26"/>
        <v>0</v>
      </c>
      <c r="F852" s="17" t="str">
        <f t="shared" si="27"/>
        <v/>
      </c>
    </row>
    <row r="853" ht="13.5" spans="1:6">
      <c r="A853" s="165">
        <v>2130104</v>
      </c>
      <c r="B853" s="165" t="s">
        <v>390</v>
      </c>
      <c r="C853" s="184">
        <v>2707</v>
      </c>
      <c r="D853" s="184">
        <v>3120</v>
      </c>
      <c r="E853" s="184">
        <f t="shared" si="26"/>
        <v>413</v>
      </c>
      <c r="F853" s="17">
        <f t="shared" si="27"/>
        <v>15.3</v>
      </c>
    </row>
    <row r="854" spans="1:6">
      <c r="A854" s="165">
        <v>2130105</v>
      </c>
      <c r="B854" s="165" t="s">
        <v>1013</v>
      </c>
      <c r="C854" s="187"/>
      <c r="D854" s="184">
        <v>0</v>
      </c>
      <c r="E854" s="184">
        <f t="shared" si="26"/>
        <v>0</v>
      </c>
      <c r="F854" s="17" t="str">
        <f t="shared" si="27"/>
        <v/>
      </c>
    </row>
    <row r="855" ht="13.5" spans="1:6">
      <c r="A855" s="165">
        <v>2130106</v>
      </c>
      <c r="B855" s="165" t="s">
        <v>1014</v>
      </c>
      <c r="C855" s="184">
        <v>67</v>
      </c>
      <c r="D855" s="184">
        <v>55</v>
      </c>
      <c r="E855" s="184">
        <f t="shared" si="26"/>
        <v>-12</v>
      </c>
      <c r="F855" s="17">
        <f t="shared" si="27"/>
        <v>-17.9</v>
      </c>
    </row>
    <row r="856" ht="13.5" spans="1:6">
      <c r="A856" s="165">
        <v>2130108</v>
      </c>
      <c r="B856" s="165" t="s">
        <v>1015</v>
      </c>
      <c r="C856" s="184">
        <v>269</v>
      </c>
      <c r="D856" s="184">
        <v>581</v>
      </c>
      <c r="E856" s="184">
        <f t="shared" si="26"/>
        <v>312</v>
      </c>
      <c r="F856" s="17">
        <f t="shared" si="27"/>
        <v>116</v>
      </c>
    </row>
    <row r="857" ht="13.5" spans="1:6">
      <c r="A857" s="165">
        <v>2130109</v>
      </c>
      <c r="B857" s="165" t="s">
        <v>1016</v>
      </c>
      <c r="C857" s="184">
        <v>8</v>
      </c>
      <c r="D857" s="184">
        <v>52</v>
      </c>
      <c r="E857" s="184">
        <f t="shared" si="26"/>
        <v>44</v>
      </c>
      <c r="F857" s="17">
        <f t="shared" si="27"/>
        <v>550</v>
      </c>
    </row>
    <row r="858" ht="13.5" spans="1:6">
      <c r="A858" s="165">
        <v>2130110</v>
      </c>
      <c r="B858" s="165" t="s">
        <v>1017</v>
      </c>
      <c r="C858" s="184">
        <v>20</v>
      </c>
      <c r="D858" s="184">
        <v>6</v>
      </c>
      <c r="E858" s="184">
        <f t="shared" si="26"/>
        <v>-14</v>
      </c>
      <c r="F858" s="17">
        <f t="shared" si="27"/>
        <v>-70</v>
      </c>
    </row>
    <row r="859" spans="1:6">
      <c r="A859" s="165">
        <v>2130111</v>
      </c>
      <c r="B859" s="165" t="s">
        <v>1018</v>
      </c>
      <c r="C859" s="187"/>
      <c r="D859" s="184">
        <v>0</v>
      </c>
      <c r="E859" s="184">
        <f t="shared" si="26"/>
        <v>0</v>
      </c>
      <c r="F859" s="17" t="str">
        <f t="shared" si="27"/>
        <v/>
      </c>
    </row>
    <row r="860" ht="13.5" spans="1:6">
      <c r="A860" s="165">
        <v>2130112</v>
      </c>
      <c r="B860" s="165" t="s">
        <v>1019</v>
      </c>
      <c r="C860" s="184">
        <v>11</v>
      </c>
      <c r="D860" s="184">
        <v>0</v>
      </c>
      <c r="E860" s="184">
        <f t="shared" si="26"/>
        <v>-11</v>
      </c>
      <c r="F860" s="17">
        <f t="shared" si="27"/>
        <v>-100</v>
      </c>
    </row>
    <row r="861" spans="1:6">
      <c r="A861" s="165">
        <v>2130114</v>
      </c>
      <c r="B861" s="165" t="s">
        <v>1020</v>
      </c>
      <c r="C861" s="187"/>
      <c r="D861" s="184">
        <v>0</v>
      </c>
      <c r="E861" s="184">
        <f t="shared" si="26"/>
        <v>0</v>
      </c>
      <c r="F861" s="17" t="str">
        <f t="shared" si="27"/>
        <v/>
      </c>
    </row>
    <row r="862" spans="1:6">
      <c r="A862" s="165">
        <v>2130119</v>
      </c>
      <c r="B862" s="165" t="s">
        <v>1021</v>
      </c>
      <c r="C862" s="187"/>
      <c r="D862" s="184">
        <v>0</v>
      </c>
      <c r="E862" s="184">
        <f t="shared" si="26"/>
        <v>0</v>
      </c>
      <c r="F862" s="17" t="str">
        <f t="shared" si="27"/>
        <v/>
      </c>
    </row>
    <row r="863" spans="1:6">
      <c r="A863" s="165">
        <v>2130120</v>
      </c>
      <c r="B863" s="165" t="s">
        <v>1022</v>
      </c>
      <c r="C863" s="187"/>
      <c r="D863" s="184">
        <v>127</v>
      </c>
      <c r="E863" s="184">
        <f t="shared" si="26"/>
        <v>127</v>
      </c>
      <c r="F863" s="17" t="str">
        <f t="shared" si="27"/>
        <v/>
      </c>
    </row>
    <row r="864" spans="1:6">
      <c r="A864" s="165">
        <v>2130121</v>
      </c>
      <c r="B864" s="165" t="s">
        <v>1023</v>
      </c>
      <c r="C864" s="187"/>
      <c r="D864" s="184">
        <v>1</v>
      </c>
      <c r="E864" s="184">
        <f t="shared" si="26"/>
        <v>1</v>
      </c>
      <c r="F864" s="17" t="str">
        <f t="shared" si="27"/>
        <v/>
      </c>
    </row>
    <row r="865" ht="13.5" spans="1:6">
      <c r="A865" s="165">
        <v>2130122</v>
      </c>
      <c r="B865" s="165" t="s">
        <v>1024</v>
      </c>
      <c r="C865" s="184">
        <v>1713</v>
      </c>
      <c r="D865" s="184">
        <v>3256</v>
      </c>
      <c r="E865" s="184">
        <f t="shared" si="26"/>
        <v>1543</v>
      </c>
      <c r="F865" s="17">
        <f t="shared" si="27"/>
        <v>90.1</v>
      </c>
    </row>
    <row r="866" ht="13.5" spans="1:6">
      <c r="A866" s="165">
        <v>2130124</v>
      </c>
      <c r="B866" s="165" t="s">
        <v>1025</v>
      </c>
      <c r="C866" s="184">
        <v>135</v>
      </c>
      <c r="D866" s="184">
        <v>243</v>
      </c>
      <c r="E866" s="184">
        <f t="shared" si="26"/>
        <v>108</v>
      </c>
      <c r="F866" s="17">
        <f t="shared" si="27"/>
        <v>80</v>
      </c>
    </row>
    <row r="867" spans="1:6">
      <c r="A867" s="165">
        <v>2130125</v>
      </c>
      <c r="B867" s="165" t="s">
        <v>1026</v>
      </c>
      <c r="C867" s="187"/>
      <c r="D867" s="184">
        <v>20</v>
      </c>
      <c r="E867" s="184">
        <f t="shared" si="26"/>
        <v>20</v>
      </c>
      <c r="F867" s="17" t="str">
        <f t="shared" si="27"/>
        <v/>
      </c>
    </row>
    <row r="868" spans="1:6">
      <c r="A868" s="165">
        <v>2130126</v>
      </c>
      <c r="B868" s="165" t="s">
        <v>1027</v>
      </c>
      <c r="C868" s="187"/>
      <c r="D868" s="184">
        <v>0</v>
      </c>
      <c r="E868" s="184">
        <f t="shared" si="26"/>
        <v>0</v>
      </c>
      <c r="F868" s="17" t="str">
        <f t="shared" si="27"/>
        <v/>
      </c>
    </row>
    <row r="869" ht="13.5" spans="1:6">
      <c r="A869" s="165">
        <v>2130135</v>
      </c>
      <c r="B869" s="165" t="s">
        <v>1028</v>
      </c>
      <c r="C869" s="184">
        <v>692</v>
      </c>
      <c r="D869" s="184">
        <v>583</v>
      </c>
      <c r="E869" s="184">
        <f t="shared" si="26"/>
        <v>-109</v>
      </c>
      <c r="F869" s="17">
        <f t="shared" si="27"/>
        <v>-15.8</v>
      </c>
    </row>
    <row r="870" ht="13.5" spans="1:6">
      <c r="A870" s="165">
        <v>2130142</v>
      </c>
      <c r="B870" s="165" t="s">
        <v>1029</v>
      </c>
      <c r="C870" s="184">
        <v>40</v>
      </c>
      <c r="D870" s="184">
        <v>0</v>
      </c>
      <c r="E870" s="184">
        <f t="shared" si="26"/>
        <v>-40</v>
      </c>
      <c r="F870" s="17">
        <f t="shared" si="27"/>
        <v>-100</v>
      </c>
    </row>
    <row r="871" ht="13.5" spans="1:6">
      <c r="A871" s="165">
        <v>2130148</v>
      </c>
      <c r="B871" s="165" t="s">
        <v>1030</v>
      </c>
      <c r="C871" s="184">
        <v>2</v>
      </c>
      <c r="D871" s="184">
        <v>1</v>
      </c>
      <c r="E871" s="184">
        <f t="shared" si="26"/>
        <v>-1</v>
      </c>
      <c r="F871" s="17">
        <f t="shared" si="27"/>
        <v>-50</v>
      </c>
    </row>
    <row r="872" ht="13.5" spans="1:6">
      <c r="A872" s="165">
        <v>2130152</v>
      </c>
      <c r="B872" s="165" t="s">
        <v>1031</v>
      </c>
      <c r="C872" s="184"/>
      <c r="D872" s="184">
        <v>0</v>
      </c>
      <c r="E872" s="184">
        <f t="shared" si="26"/>
        <v>0</v>
      </c>
      <c r="F872" s="17" t="str">
        <f t="shared" si="27"/>
        <v/>
      </c>
    </row>
    <row r="873" ht="13.5" spans="1:6">
      <c r="A873" s="165">
        <v>2130153</v>
      </c>
      <c r="B873" s="165" t="s">
        <v>1032</v>
      </c>
      <c r="C873" s="184">
        <v>3644</v>
      </c>
      <c r="D873" s="184">
        <v>5341</v>
      </c>
      <c r="E873" s="184">
        <f t="shared" si="26"/>
        <v>1697</v>
      </c>
      <c r="F873" s="17">
        <f t="shared" si="27"/>
        <v>46.6</v>
      </c>
    </row>
    <row r="874" ht="13.5" spans="1:6">
      <c r="A874" s="165">
        <v>2130199</v>
      </c>
      <c r="B874" s="165" t="s">
        <v>1033</v>
      </c>
      <c r="C874" s="184">
        <v>7269</v>
      </c>
      <c r="D874" s="184">
        <v>2467</v>
      </c>
      <c r="E874" s="184">
        <f t="shared" si="26"/>
        <v>-4802</v>
      </c>
      <c r="F874" s="17">
        <f t="shared" si="27"/>
        <v>-66.1</v>
      </c>
    </row>
    <row r="875" ht="13.5" spans="1:6">
      <c r="A875" s="165">
        <v>21302</v>
      </c>
      <c r="B875" s="164" t="s">
        <v>1034</v>
      </c>
      <c r="C875" s="183">
        <f>SUM(C876:C896)</f>
        <v>1251</v>
      </c>
      <c r="D875" s="183">
        <f>SUM(D876:D896)</f>
        <v>1557</v>
      </c>
      <c r="E875" s="183">
        <f t="shared" si="26"/>
        <v>306</v>
      </c>
      <c r="F875" s="17">
        <f t="shared" si="27"/>
        <v>24.5</v>
      </c>
    </row>
    <row r="876" spans="1:6">
      <c r="A876" s="165">
        <v>2130201</v>
      </c>
      <c r="B876" s="165" t="s">
        <v>381</v>
      </c>
      <c r="C876" s="187"/>
      <c r="D876" s="184">
        <v>0</v>
      </c>
      <c r="E876" s="184">
        <f t="shared" si="26"/>
        <v>0</v>
      </c>
      <c r="F876" s="17" t="str">
        <f t="shared" si="27"/>
        <v/>
      </c>
    </row>
    <row r="877" spans="1:6">
      <c r="A877" s="165">
        <v>2130202</v>
      </c>
      <c r="B877" s="165" t="s">
        <v>382</v>
      </c>
      <c r="C877" s="187"/>
      <c r="D877" s="184">
        <v>0</v>
      </c>
      <c r="E877" s="184">
        <f t="shared" si="26"/>
        <v>0</v>
      </c>
      <c r="F877" s="17" t="str">
        <f t="shared" si="27"/>
        <v/>
      </c>
    </row>
    <row r="878" spans="1:6">
      <c r="A878" s="165">
        <v>2130203</v>
      </c>
      <c r="B878" s="165" t="s">
        <v>383</v>
      </c>
      <c r="C878" s="187"/>
      <c r="D878" s="184">
        <v>0</v>
      </c>
      <c r="E878" s="184">
        <f t="shared" si="26"/>
        <v>0</v>
      </c>
      <c r="F878" s="17" t="str">
        <f t="shared" si="27"/>
        <v/>
      </c>
    </row>
    <row r="879" ht="13.5" spans="1:6">
      <c r="A879" s="165">
        <v>2130204</v>
      </c>
      <c r="B879" s="165" t="s">
        <v>1035</v>
      </c>
      <c r="C879" s="184">
        <v>452</v>
      </c>
      <c r="D879" s="184">
        <v>467</v>
      </c>
      <c r="E879" s="184">
        <f t="shared" si="26"/>
        <v>15</v>
      </c>
      <c r="F879" s="17">
        <f t="shared" si="27"/>
        <v>3.3</v>
      </c>
    </row>
    <row r="880" ht="13.5" spans="1:6">
      <c r="A880" s="165">
        <v>2130205</v>
      </c>
      <c r="B880" s="165" t="s">
        <v>1036</v>
      </c>
      <c r="C880" s="184">
        <v>-42</v>
      </c>
      <c r="D880" s="184">
        <v>0</v>
      </c>
      <c r="E880" s="184">
        <f t="shared" si="26"/>
        <v>42</v>
      </c>
      <c r="F880" s="17">
        <f t="shared" si="27"/>
        <v>-100</v>
      </c>
    </row>
    <row r="881" spans="1:6">
      <c r="A881" s="165">
        <v>2130206</v>
      </c>
      <c r="B881" s="165" t="s">
        <v>1037</v>
      </c>
      <c r="C881" s="187"/>
      <c r="D881" s="184">
        <v>0</v>
      </c>
      <c r="E881" s="184">
        <f t="shared" si="26"/>
        <v>0</v>
      </c>
      <c r="F881" s="17" t="str">
        <f t="shared" si="27"/>
        <v/>
      </c>
    </row>
    <row r="882" ht="13.5" spans="1:6">
      <c r="A882" s="165">
        <v>2130207</v>
      </c>
      <c r="B882" s="165" t="s">
        <v>1038</v>
      </c>
      <c r="C882" s="184">
        <v>139</v>
      </c>
      <c r="D882" s="184">
        <v>0</v>
      </c>
      <c r="E882" s="184">
        <f t="shared" si="26"/>
        <v>-139</v>
      </c>
      <c r="F882" s="17">
        <f t="shared" si="27"/>
        <v>-100</v>
      </c>
    </row>
    <row r="883" ht="13.5" spans="1:6">
      <c r="A883" s="165">
        <v>2130209</v>
      </c>
      <c r="B883" s="165" t="s">
        <v>1039</v>
      </c>
      <c r="C883" s="184">
        <v>917</v>
      </c>
      <c r="D883" s="184">
        <v>903</v>
      </c>
      <c r="E883" s="184">
        <f t="shared" si="26"/>
        <v>-14</v>
      </c>
      <c r="F883" s="17">
        <f t="shared" si="27"/>
        <v>-1.5</v>
      </c>
    </row>
    <row r="884" spans="1:6">
      <c r="A884" s="165">
        <v>2130211</v>
      </c>
      <c r="B884" s="165" t="s">
        <v>1040</v>
      </c>
      <c r="C884" s="187"/>
      <c r="D884" s="184">
        <v>0</v>
      </c>
      <c r="E884" s="184">
        <f t="shared" si="26"/>
        <v>0</v>
      </c>
      <c r="F884" s="17" t="str">
        <f t="shared" si="27"/>
        <v/>
      </c>
    </row>
    <row r="885" spans="1:6">
      <c r="A885" s="165">
        <v>2130212</v>
      </c>
      <c r="B885" s="165" t="s">
        <v>1041</v>
      </c>
      <c r="C885" s="187"/>
      <c r="D885" s="184">
        <v>0</v>
      </c>
      <c r="E885" s="184">
        <f t="shared" si="26"/>
        <v>0</v>
      </c>
      <c r="F885" s="17" t="str">
        <f t="shared" si="27"/>
        <v/>
      </c>
    </row>
    <row r="886" spans="1:6">
      <c r="A886" s="165">
        <v>2130213</v>
      </c>
      <c r="B886" s="165" t="s">
        <v>1042</v>
      </c>
      <c r="C886" s="187"/>
      <c r="D886" s="184">
        <v>0</v>
      </c>
      <c r="E886" s="184">
        <f t="shared" si="26"/>
        <v>0</v>
      </c>
      <c r="F886" s="17" t="str">
        <f t="shared" si="27"/>
        <v/>
      </c>
    </row>
    <row r="887" spans="1:6">
      <c r="A887" s="165">
        <v>2130217</v>
      </c>
      <c r="B887" s="165" t="s">
        <v>1043</v>
      </c>
      <c r="C887" s="187"/>
      <c r="D887" s="184">
        <v>0</v>
      </c>
      <c r="E887" s="184">
        <f t="shared" si="26"/>
        <v>0</v>
      </c>
      <c r="F887" s="17" t="str">
        <f t="shared" si="27"/>
        <v/>
      </c>
    </row>
    <row r="888" spans="1:6">
      <c r="A888" s="165">
        <v>2130220</v>
      </c>
      <c r="B888" s="165" t="s">
        <v>1044</v>
      </c>
      <c r="C888" s="187"/>
      <c r="D888" s="184">
        <v>0</v>
      </c>
      <c r="E888" s="184">
        <f t="shared" si="26"/>
        <v>0</v>
      </c>
      <c r="F888" s="17" t="str">
        <f t="shared" si="27"/>
        <v/>
      </c>
    </row>
    <row r="889" spans="1:6">
      <c r="A889" s="165">
        <v>2130221</v>
      </c>
      <c r="B889" s="165" t="s">
        <v>1045</v>
      </c>
      <c r="C889" s="187"/>
      <c r="D889" s="184">
        <v>0</v>
      </c>
      <c r="E889" s="184">
        <f t="shared" si="26"/>
        <v>0</v>
      </c>
      <c r="F889" s="17" t="str">
        <f t="shared" si="27"/>
        <v/>
      </c>
    </row>
    <row r="890" spans="1:6">
      <c r="A890" s="165">
        <v>2130223</v>
      </c>
      <c r="B890" s="165" t="s">
        <v>1046</v>
      </c>
      <c r="C890" s="187"/>
      <c r="D890" s="184">
        <v>0</v>
      </c>
      <c r="E890" s="184">
        <f t="shared" si="26"/>
        <v>0</v>
      </c>
      <c r="F890" s="17" t="str">
        <f t="shared" si="27"/>
        <v/>
      </c>
    </row>
    <row r="891" spans="1:6">
      <c r="A891" s="165">
        <v>2130226</v>
      </c>
      <c r="B891" s="165" t="s">
        <v>1047</v>
      </c>
      <c r="C891" s="187"/>
      <c r="D891" s="184">
        <v>0</v>
      </c>
      <c r="E891" s="184">
        <f t="shared" si="26"/>
        <v>0</v>
      </c>
      <c r="F891" s="17" t="str">
        <f t="shared" si="27"/>
        <v/>
      </c>
    </row>
    <row r="892" spans="1:6">
      <c r="A892" s="165">
        <v>2130227</v>
      </c>
      <c r="B892" s="165" t="s">
        <v>1048</v>
      </c>
      <c r="C892" s="187"/>
      <c r="D892" s="184">
        <v>0</v>
      </c>
      <c r="E892" s="184">
        <f t="shared" si="26"/>
        <v>0</v>
      </c>
      <c r="F892" s="17" t="str">
        <f t="shared" si="27"/>
        <v/>
      </c>
    </row>
    <row r="893" ht="13.5" spans="1:6">
      <c r="A893" s="165">
        <v>2130234</v>
      </c>
      <c r="B893" s="165" t="s">
        <v>1049</v>
      </c>
      <c r="C893" s="184">
        <v>62</v>
      </c>
      <c r="D893" s="184">
        <v>105</v>
      </c>
      <c r="E893" s="184">
        <f t="shared" si="26"/>
        <v>43</v>
      </c>
      <c r="F893" s="17">
        <f t="shared" si="27"/>
        <v>69.4</v>
      </c>
    </row>
    <row r="894" spans="1:6">
      <c r="A894" s="165">
        <v>2130236</v>
      </c>
      <c r="B894" s="165" t="s">
        <v>1050</v>
      </c>
      <c r="C894" s="187"/>
      <c r="D894" s="184">
        <v>0</v>
      </c>
      <c r="E894" s="184">
        <f t="shared" si="26"/>
        <v>0</v>
      </c>
      <c r="F894" s="17" t="str">
        <f t="shared" si="27"/>
        <v/>
      </c>
    </row>
    <row r="895" spans="1:6">
      <c r="A895" s="165">
        <v>2130237</v>
      </c>
      <c r="B895" s="165" t="s">
        <v>1019</v>
      </c>
      <c r="C895" s="187"/>
      <c r="D895" s="184">
        <v>0</v>
      </c>
      <c r="E895" s="184">
        <f t="shared" si="26"/>
        <v>0</v>
      </c>
      <c r="F895" s="17" t="str">
        <f t="shared" si="27"/>
        <v/>
      </c>
    </row>
    <row r="896" ht="13.5" spans="1:6">
      <c r="A896" s="165">
        <v>2130299</v>
      </c>
      <c r="B896" s="165" t="s">
        <v>1051</v>
      </c>
      <c r="C896" s="184">
        <v>-277</v>
      </c>
      <c r="D896" s="184">
        <v>82</v>
      </c>
      <c r="E896" s="184">
        <f t="shared" si="26"/>
        <v>359</v>
      </c>
      <c r="F896" s="17">
        <f t="shared" si="27"/>
        <v>-129.6</v>
      </c>
    </row>
    <row r="897" ht="13.5" spans="1:6">
      <c r="A897" s="165">
        <v>21303</v>
      </c>
      <c r="B897" s="164" t="s">
        <v>1052</v>
      </c>
      <c r="C897" s="183">
        <f>SUM(C898:C924)</f>
        <v>6180</v>
      </c>
      <c r="D897" s="183">
        <f>SUM(D898:D924)</f>
        <v>5207</v>
      </c>
      <c r="E897" s="183">
        <f t="shared" si="26"/>
        <v>-973</v>
      </c>
      <c r="F897" s="17">
        <f t="shared" si="27"/>
        <v>-15.7</v>
      </c>
    </row>
    <row r="898" ht="13.5" spans="1:6">
      <c r="A898" s="165">
        <v>2130301</v>
      </c>
      <c r="B898" s="165" t="s">
        <v>381</v>
      </c>
      <c r="C898" s="184">
        <v>427</v>
      </c>
      <c r="D898" s="184">
        <v>426</v>
      </c>
      <c r="E898" s="184">
        <f t="shared" si="26"/>
        <v>-1</v>
      </c>
      <c r="F898" s="17">
        <f t="shared" si="27"/>
        <v>-0.2</v>
      </c>
    </row>
    <row r="899" spans="1:6">
      <c r="A899" s="165">
        <v>2130302</v>
      </c>
      <c r="B899" s="165" t="s">
        <v>382</v>
      </c>
      <c r="C899" s="187"/>
      <c r="D899" s="184">
        <v>0</v>
      </c>
      <c r="E899" s="184">
        <f t="shared" si="26"/>
        <v>0</v>
      </c>
      <c r="F899" s="17" t="str">
        <f t="shared" si="27"/>
        <v/>
      </c>
    </row>
    <row r="900" spans="1:6">
      <c r="A900" s="165">
        <v>2130303</v>
      </c>
      <c r="B900" s="165" t="s">
        <v>383</v>
      </c>
      <c r="C900" s="187"/>
      <c r="D900" s="184">
        <v>0</v>
      </c>
      <c r="E900" s="184">
        <f t="shared" ref="E900:E963" si="29">D900-C900</f>
        <v>0</v>
      </c>
      <c r="F900" s="17" t="str">
        <f t="shared" ref="F900:F963" si="30">IF(C900&lt;&gt;0,ROUND(100*(D900/C900-1),1),"")</f>
        <v/>
      </c>
    </row>
    <row r="901" spans="1:6">
      <c r="A901" s="165">
        <v>2130304</v>
      </c>
      <c r="B901" s="165" t="s">
        <v>1053</v>
      </c>
      <c r="C901" s="187"/>
      <c r="D901" s="184">
        <v>0</v>
      </c>
      <c r="E901" s="184">
        <f t="shared" si="29"/>
        <v>0</v>
      </c>
      <c r="F901" s="17" t="str">
        <f t="shared" si="30"/>
        <v/>
      </c>
    </row>
    <row r="902" ht="13.5" spans="1:6">
      <c r="A902" s="165">
        <v>2130305</v>
      </c>
      <c r="B902" s="165" t="s">
        <v>1054</v>
      </c>
      <c r="C902" s="184">
        <v>2106</v>
      </c>
      <c r="D902" s="184">
        <v>1186</v>
      </c>
      <c r="E902" s="184">
        <f t="shared" si="29"/>
        <v>-920</v>
      </c>
      <c r="F902" s="17">
        <f t="shared" si="30"/>
        <v>-43.7</v>
      </c>
    </row>
    <row r="903" ht="13.5" spans="1:6">
      <c r="A903" s="165">
        <v>2130306</v>
      </c>
      <c r="B903" s="165" t="s">
        <v>1055</v>
      </c>
      <c r="C903" s="184">
        <v>981</v>
      </c>
      <c r="D903" s="184">
        <v>686</v>
      </c>
      <c r="E903" s="184">
        <f t="shared" si="29"/>
        <v>-295</v>
      </c>
      <c r="F903" s="17">
        <f t="shared" si="30"/>
        <v>-30.1</v>
      </c>
    </row>
    <row r="904" spans="1:6">
      <c r="A904" s="165">
        <v>2130307</v>
      </c>
      <c r="B904" s="165" t="s">
        <v>1056</v>
      </c>
      <c r="C904" s="187"/>
      <c r="D904" s="184">
        <v>0</v>
      </c>
      <c r="E904" s="184">
        <f t="shared" si="29"/>
        <v>0</v>
      </c>
      <c r="F904" s="17" t="str">
        <f t="shared" si="30"/>
        <v/>
      </c>
    </row>
    <row r="905" spans="1:6">
      <c r="A905" s="165">
        <v>2130308</v>
      </c>
      <c r="B905" s="165" t="s">
        <v>1057</v>
      </c>
      <c r="C905" s="187"/>
      <c r="D905" s="184">
        <v>0</v>
      </c>
      <c r="E905" s="184">
        <f t="shared" si="29"/>
        <v>0</v>
      </c>
      <c r="F905" s="17" t="str">
        <f t="shared" si="30"/>
        <v/>
      </c>
    </row>
    <row r="906" spans="1:6">
      <c r="A906" s="165">
        <v>2130309</v>
      </c>
      <c r="B906" s="165" t="s">
        <v>1058</v>
      </c>
      <c r="C906" s="187"/>
      <c r="D906" s="184">
        <v>0</v>
      </c>
      <c r="E906" s="184">
        <f t="shared" si="29"/>
        <v>0</v>
      </c>
      <c r="F906" s="17" t="str">
        <f t="shared" si="30"/>
        <v/>
      </c>
    </row>
    <row r="907" ht="13.5" spans="1:6">
      <c r="A907" s="165">
        <v>2130310</v>
      </c>
      <c r="B907" s="165" t="s">
        <v>1059</v>
      </c>
      <c r="C907" s="184">
        <v>260</v>
      </c>
      <c r="D907" s="184">
        <v>418</v>
      </c>
      <c r="E907" s="184">
        <f t="shared" si="29"/>
        <v>158</v>
      </c>
      <c r="F907" s="17">
        <f t="shared" si="30"/>
        <v>60.8</v>
      </c>
    </row>
    <row r="908" ht="13.5" spans="1:6">
      <c r="A908" s="165">
        <v>2130311</v>
      </c>
      <c r="B908" s="165" t="s">
        <v>1060</v>
      </c>
      <c r="C908" s="184">
        <v>20</v>
      </c>
      <c r="D908" s="184">
        <v>0</v>
      </c>
      <c r="E908" s="184">
        <f t="shared" si="29"/>
        <v>-20</v>
      </c>
      <c r="F908" s="17">
        <f t="shared" si="30"/>
        <v>-100</v>
      </c>
    </row>
    <row r="909" spans="1:6">
      <c r="A909" s="165">
        <v>2130312</v>
      </c>
      <c r="B909" s="165" t="s">
        <v>1061</v>
      </c>
      <c r="C909" s="187"/>
      <c r="D909" s="184">
        <v>0</v>
      </c>
      <c r="E909" s="184">
        <f t="shared" si="29"/>
        <v>0</v>
      </c>
      <c r="F909" s="17" t="str">
        <f t="shared" si="30"/>
        <v/>
      </c>
    </row>
    <row r="910" spans="1:6">
      <c r="A910" s="165">
        <v>2130313</v>
      </c>
      <c r="B910" s="165" t="s">
        <v>1062</v>
      </c>
      <c r="C910" s="187"/>
      <c r="D910" s="184">
        <v>0</v>
      </c>
      <c r="E910" s="184">
        <f t="shared" si="29"/>
        <v>0</v>
      </c>
      <c r="F910" s="17" t="str">
        <f t="shared" si="30"/>
        <v/>
      </c>
    </row>
    <row r="911" ht="13.5" spans="1:6">
      <c r="A911" s="165">
        <v>2130314</v>
      </c>
      <c r="B911" s="165" t="s">
        <v>1063</v>
      </c>
      <c r="C911" s="184">
        <v>868</v>
      </c>
      <c r="D911" s="184">
        <v>116</v>
      </c>
      <c r="E911" s="184">
        <f t="shared" si="29"/>
        <v>-752</v>
      </c>
      <c r="F911" s="17">
        <f t="shared" si="30"/>
        <v>-86.6</v>
      </c>
    </row>
    <row r="912" spans="1:6">
      <c r="A912" s="165">
        <v>2130315</v>
      </c>
      <c r="B912" s="165" t="s">
        <v>1064</v>
      </c>
      <c r="C912" s="187"/>
      <c r="D912" s="184">
        <v>40</v>
      </c>
      <c r="E912" s="184">
        <f t="shared" si="29"/>
        <v>40</v>
      </c>
      <c r="F912" s="17" t="str">
        <f t="shared" si="30"/>
        <v/>
      </c>
    </row>
    <row r="913" ht="13.5" spans="1:6">
      <c r="A913" s="165">
        <v>2130316</v>
      </c>
      <c r="B913" s="165" t="s">
        <v>1065</v>
      </c>
      <c r="C913" s="184">
        <v>543</v>
      </c>
      <c r="D913" s="184">
        <v>813</v>
      </c>
      <c r="E913" s="184">
        <f t="shared" si="29"/>
        <v>270</v>
      </c>
      <c r="F913" s="17">
        <f t="shared" si="30"/>
        <v>49.7</v>
      </c>
    </row>
    <row r="914" ht="13.5" spans="1:6">
      <c r="A914" s="165">
        <v>2130317</v>
      </c>
      <c r="B914" s="165" t="s">
        <v>1066</v>
      </c>
      <c r="C914" s="184">
        <v>168</v>
      </c>
      <c r="D914" s="184">
        <v>187</v>
      </c>
      <c r="E914" s="184">
        <f t="shared" si="29"/>
        <v>19</v>
      </c>
      <c r="F914" s="17">
        <f t="shared" si="30"/>
        <v>11.3</v>
      </c>
    </row>
    <row r="915" spans="1:6">
      <c r="A915" s="165">
        <v>2130318</v>
      </c>
      <c r="B915" s="165" t="s">
        <v>1067</v>
      </c>
      <c r="C915" s="187"/>
      <c r="D915" s="184">
        <v>0</v>
      </c>
      <c r="E915" s="184">
        <f t="shared" si="29"/>
        <v>0</v>
      </c>
      <c r="F915" s="17" t="str">
        <f t="shared" si="30"/>
        <v/>
      </c>
    </row>
    <row r="916" ht="13.5" spans="1:6">
      <c r="A916" s="165">
        <v>2130319</v>
      </c>
      <c r="B916" s="165" t="s">
        <v>1068</v>
      </c>
      <c r="C916" s="184">
        <v>37</v>
      </c>
      <c r="D916" s="184">
        <v>44</v>
      </c>
      <c r="E916" s="184">
        <f t="shared" si="29"/>
        <v>7</v>
      </c>
      <c r="F916" s="17">
        <f t="shared" si="30"/>
        <v>18.9</v>
      </c>
    </row>
    <row r="917" spans="1:6">
      <c r="A917" s="165">
        <v>2130321</v>
      </c>
      <c r="B917" s="165" t="s">
        <v>1069</v>
      </c>
      <c r="C917" s="187"/>
      <c r="D917" s="184">
        <v>464</v>
      </c>
      <c r="E917" s="184">
        <f t="shared" si="29"/>
        <v>464</v>
      </c>
      <c r="F917" s="17" t="str">
        <f t="shared" si="30"/>
        <v/>
      </c>
    </row>
    <row r="918" spans="1:6">
      <c r="A918" s="165">
        <v>2130322</v>
      </c>
      <c r="B918" s="165" t="s">
        <v>1070</v>
      </c>
      <c r="C918" s="187"/>
      <c r="D918" s="184">
        <v>0</v>
      </c>
      <c r="E918" s="184">
        <f t="shared" si="29"/>
        <v>0</v>
      </c>
      <c r="F918" s="17" t="str">
        <f t="shared" si="30"/>
        <v/>
      </c>
    </row>
    <row r="919" spans="1:6">
      <c r="A919" s="165">
        <v>2130333</v>
      </c>
      <c r="B919" s="165" t="s">
        <v>1046</v>
      </c>
      <c r="C919" s="187"/>
      <c r="D919" s="184">
        <v>0</v>
      </c>
      <c r="E919" s="184">
        <f t="shared" si="29"/>
        <v>0</v>
      </c>
      <c r="F919" s="17" t="str">
        <f t="shared" si="30"/>
        <v/>
      </c>
    </row>
    <row r="920" ht="13.5" spans="1:6">
      <c r="A920" s="165">
        <v>2130334</v>
      </c>
      <c r="B920" s="165" t="s">
        <v>1071</v>
      </c>
      <c r="C920" s="184">
        <v>112</v>
      </c>
      <c r="D920" s="184">
        <v>39</v>
      </c>
      <c r="E920" s="184">
        <f t="shared" si="29"/>
        <v>-73</v>
      </c>
      <c r="F920" s="17">
        <f t="shared" si="30"/>
        <v>-65.2</v>
      </c>
    </row>
    <row r="921" ht="13.5" spans="1:6">
      <c r="A921" s="165">
        <v>2130335</v>
      </c>
      <c r="B921" s="165" t="s">
        <v>1072</v>
      </c>
      <c r="C921" s="184">
        <v>205</v>
      </c>
      <c r="D921" s="184">
        <v>541</v>
      </c>
      <c r="E921" s="184">
        <f t="shared" si="29"/>
        <v>336</v>
      </c>
      <c r="F921" s="17">
        <f t="shared" si="30"/>
        <v>163.9</v>
      </c>
    </row>
    <row r="922" spans="1:6">
      <c r="A922" s="165">
        <v>2130336</v>
      </c>
      <c r="B922" s="165" t="s">
        <v>1073</v>
      </c>
      <c r="C922" s="187"/>
      <c r="D922" s="184">
        <v>0</v>
      </c>
      <c r="E922" s="184">
        <f t="shared" si="29"/>
        <v>0</v>
      </c>
      <c r="F922" s="17" t="str">
        <f t="shared" si="30"/>
        <v/>
      </c>
    </row>
    <row r="923" spans="1:6">
      <c r="A923" s="165">
        <v>2130337</v>
      </c>
      <c r="B923" s="165" t="s">
        <v>1074</v>
      </c>
      <c r="C923" s="187"/>
      <c r="D923" s="184">
        <v>0</v>
      </c>
      <c r="E923" s="184">
        <f t="shared" si="29"/>
        <v>0</v>
      </c>
      <c r="F923" s="17" t="str">
        <f t="shared" si="30"/>
        <v/>
      </c>
    </row>
    <row r="924" ht="13.5" spans="1:6">
      <c r="A924" s="165">
        <v>2130399</v>
      </c>
      <c r="B924" s="165" t="s">
        <v>1075</v>
      </c>
      <c r="C924" s="184">
        <v>453</v>
      </c>
      <c r="D924" s="184">
        <v>247</v>
      </c>
      <c r="E924" s="184">
        <f t="shared" si="29"/>
        <v>-206</v>
      </c>
      <c r="F924" s="17">
        <f t="shared" si="30"/>
        <v>-45.5</v>
      </c>
    </row>
    <row r="925" ht="13.5" spans="1:6">
      <c r="A925" s="165">
        <v>21305</v>
      </c>
      <c r="B925" s="164" t="s">
        <v>1076</v>
      </c>
      <c r="C925" s="183">
        <f>SUM(C926:C935)</f>
        <v>12841</v>
      </c>
      <c r="D925" s="183">
        <f>SUM(D926:D935)</f>
        <v>12374</v>
      </c>
      <c r="E925" s="183">
        <f t="shared" si="29"/>
        <v>-467</v>
      </c>
      <c r="F925" s="17">
        <f t="shared" si="30"/>
        <v>-3.6</v>
      </c>
    </row>
    <row r="926" ht="13.5" spans="1:6">
      <c r="A926" s="165">
        <v>2130501</v>
      </c>
      <c r="B926" s="165" t="s">
        <v>381</v>
      </c>
      <c r="C926" s="184">
        <v>183</v>
      </c>
      <c r="D926" s="184">
        <v>152</v>
      </c>
      <c r="E926" s="184">
        <f t="shared" si="29"/>
        <v>-31</v>
      </c>
      <c r="F926" s="17">
        <f t="shared" si="30"/>
        <v>-16.9</v>
      </c>
    </row>
    <row r="927" ht="13.5" spans="1:6">
      <c r="A927" s="165">
        <v>2130502</v>
      </c>
      <c r="B927" s="165" t="s">
        <v>382</v>
      </c>
      <c r="C927" s="184">
        <v>7</v>
      </c>
      <c r="D927" s="184">
        <v>0</v>
      </c>
      <c r="E927" s="184">
        <f t="shared" si="29"/>
        <v>-7</v>
      </c>
      <c r="F927" s="17">
        <f t="shared" si="30"/>
        <v>-100</v>
      </c>
    </row>
    <row r="928" spans="1:6">
      <c r="A928" s="165">
        <v>2130503</v>
      </c>
      <c r="B928" s="165" t="s">
        <v>383</v>
      </c>
      <c r="C928" s="187"/>
      <c r="D928" s="184">
        <v>0</v>
      </c>
      <c r="E928" s="184">
        <f t="shared" si="29"/>
        <v>0</v>
      </c>
      <c r="F928" s="17" t="str">
        <f t="shared" si="30"/>
        <v/>
      </c>
    </row>
    <row r="929" ht="13.5" spans="1:6">
      <c r="A929" s="165">
        <v>2130504</v>
      </c>
      <c r="B929" s="165" t="s">
        <v>1077</v>
      </c>
      <c r="C929" s="184">
        <v>9404</v>
      </c>
      <c r="D929" s="184">
        <v>3757</v>
      </c>
      <c r="E929" s="184">
        <f t="shared" si="29"/>
        <v>-5647</v>
      </c>
      <c r="F929" s="17">
        <f t="shared" si="30"/>
        <v>-60</v>
      </c>
    </row>
    <row r="930" ht="13.5" spans="1:6">
      <c r="A930" s="165">
        <v>2130505</v>
      </c>
      <c r="B930" s="165" t="s">
        <v>1078</v>
      </c>
      <c r="C930" s="184">
        <v>1112</v>
      </c>
      <c r="D930" s="184">
        <v>161</v>
      </c>
      <c r="E930" s="184">
        <f t="shared" si="29"/>
        <v>-951</v>
      </c>
      <c r="F930" s="17">
        <f t="shared" si="30"/>
        <v>-85.5</v>
      </c>
    </row>
    <row r="931" ht="13.5" spans="1:6">
      <c r="A931" s="165">
        <v>2130506</v>
      </c>
      <c r="B931" s="165" t="s">
        <v>1079</v>
      </c>
      <c r="C931" s="184">
        <v>243</v>
      </c>
      <c r="D931" s="184">
        <v>240</v>
      </c>
      <c r="E931" s="184">
        <f t="shared" si="29"/>
        <v>-3</v>
      </c>
      <c r="F931" s="17">
        <f t="shared" si="30"/>
        <v>-1.2</v>
      </c>
    </row>
    <row r="932" ht="13.5" spans="1:6">
      <c r="A932" s="165">
        <v>2130507</v>
      </c>
      <c r="B932" s="165" t="s">
        <v>1080</v>
      </c>
      <c r="C932" s="184">
        <v>304</v>
      </c>
      <c r="D932" s="184">
        <v>473</v>
      </c>
      <c r="E932" s="184">
        <f t="shared" si="29"/>
        <v>169</v>
      </c>
      <c r="F932" s="17">
        <f t="shared" si="30"/>
        <v>55.6</v>
      </c>
    </row>
    <row r="933" spans="1:6">
      <c r="A933" s="165">
        <v>2130508</v>
      </c>
      <c r="B933" s="165" t="s">
        <v>1081</v>
      </c>
      <c r="C933" s="187"/>
      <c r="D933" s="184">
        <v>0</v>
      </c>
      <c r="E933" s="184">
        <f t="shared" si="29"/>
        <v>0</v>
      </c>
      <c r="F933" s="17" t="str">
        <f t="shared" si="30"/>
        <v/>
      </c>
    </row>
    <row r="934" ht="13.5" spans="1:6">
      <c r="A934" s="165">
        <v>2130550</v>
      </c>
      <c r="B934" s="165" t="s">
        <v>390</v>
      </c>
      <c r="C934" s="184">
        <v>259</v>
      </c>
      <c r="D934" s="184">
        <v>123</v>
      </c>
      <c r="E934" s="184">
        <f t="shared" si="29"/>
        <v>-136</v>
      </c>
      <c r="F934" s="17">
        <f t="shared" si="30"/>
        <v>-52.5</v>
      </c>
    </row>
    <row r="935" ht="13.5" spans="1:6">
      <c r="A935" s="165">
        <v>2130599</v>
      </c>
      <c r="B935" s="165" t="s">
        <v>1082</v>
      </c>
      <c r="C935" s="184">
        <v>1329</v>
      </c>
      <c r="D935" s="184">
        <v>7468</v>
      </c>
      <c r="E935" s="184">
        <f t="shared" si="29"/>
        <v>6139</v>
      </c>
      <c r="F935" s="17">
        <f t="shared" si="30"/>
        <v>461.9</v>
      </c>
    </row>
    <row r="936" ht="13.5" spans="1:6">
      <c r="A936" s="165">
        <v>21307</v>
      </c>
      <c r="B936" s="164" t="s">
        <v>1083</v>
      </c>
      <c r="C936" s="183">
        <f>SUM(C937:C942)</f>
        <v>2550</v>
      </c>
      <c r="D936" s="183">
        <f>SUM(D937:D942)</f>
        <v>681</v>
      </c>
      <c r="E936" s="183">
        <f t="shared" si="29"/>
        <v>-1869</v>
      </c>
      <c r="F936" s="17">
        <f t="shared" si="30"/>
        <v>-73.3</v>
      </c>
    </row>
    <row r="937" ht="13.5" spans="1:6">
      <c r="A937" s="165">
        <v>2130701</v>
      </c>
      <c r="B937" s="165" t="s">
        <v>1084</v>
      </c>
      <c r="C937" s="184">
        <v>1596</v>
      </c>
      <c r="D937" s="184">
        <v>502</v>
      </c>
      <c r="E937" s="184">
        <f t="shared" si="29"/>
        <v>-1094</v>
      </c>
      <c r="F937" s="17">
        <f t="shared" si="30"/>
        <v>-68.5</v>
      </c>
    </row>
    <row r="938" spans="1:6">
      <c r="A938" s="165">
        <v>2130704</v>
      </c>
      <c r="B938" s="165" t="s">
        <v>1085</v>
      </c>
      <c r="C938" s="187"/>
      <c r="D938" s="184">
        <v>0</v>
      </c>
      <c r="E938" s="184">
        <f t="shared" si="29"/>
        <v>0</v>
      </c>
      <c r="F938" s="17" t="str">
        <f t="shared" si="30"/>
        <v/>
      </c>
    </row>
    <row r="939" spans="1:6">
      <c r="A939" s="165">
        <v>2130705</v>
      </c>
      <c r="B939" s="165" t="s">
        <v>1086</v>
      </c>
      <c r="C939" s="187"/>
      <c r="D939" s="184">
        <v>0</v>
      </c>
      <c r="E939" s="184">
        <f t="shared" si="29"/>
        <v>0</v>
      </c>
      <c r="F939" s="17" t="str">
        <f t="shared" si="30"/>
        <v/>
      </c>
    </row>
    <row r="940" ht="13.5" spans="1:6">
      <c r="A940" s="165">
        <v>2130706</v>
      </c>
      <c r="B940" s="165" t="s">
        <v>1087</v>
      </c>
      <c r="C940" s="184">
        <v>653</v>
      </c>
      <c r="D940" s="184">
        <v>163</v>
      </c>
      <c r="E940" s="184">
        <f t="shared" si="29"/>
        <v>-490</v>
      </c>
      <c r="F940" s="17">
        <f t="shared" si="30"/>
        <v>-75</v>
      </c>
    </row>
    <row r="941" ht="13.5" spans="1:6">
      <c r="A941" s="165">
        <v>2130707</v>
      </c>
      <c r="B941" s="165" t="s">
        <v>1088</v>
      </c>
      <c r="C941" s="184">
        <v>282</v>
      </c>
      <c r="D941" s="184">
        <v>6</v>
      </c>
      <c r="E941" s="184">
        <f t="shared" si="29"/>
        <v>-276</v>
      </c>
      <c r="F941" s="17">
        <f t="shared" si="30"/>
        <v>-97.9</v>
      </c>
    </row>
    <row r="942" ht="13.5" spans="1:6">
      <c r="A942" s="165">
        <v>2130799</v>
      </c>
      <c r="B942" s="165" t="s">
        <v>1089</v>
      </c>
      <c r="C942" s="184">
        <v>19</v>
      </c>
      <c r="D942" s="184">
        <v>10</v>
      </c>
      <c r="E942" s="184">
        <f t="shared" si="29"/>
        <v>-9</v>
      </c>
      <c r="F942" s="17">
        <f t="shared" si="30"/>
        <v>-47.4</v>
      </c>
    </row>
    <row r="943" ht="13.5" spans="1:6">
      <c r="A943" s="165">
        <v>21308</v>
      </c>
      <c r="B943" s="164" t="s">
        <v>1090</v>
      </c>
      <c r="C943" s="183">
        <f>SUM(C944:C948)</f>
        <v>654</v>
      </c>
      <c r="D943" s="183">
        <f>SUM(D944:D948)</f>
        <v>964</v>
      </c>
      <c r="E943" s="183">
        <f t="shared" si="29"/>
        <v>310</v>
      </c>
      <c r="F943" s="17">
        <f t="shared" si="30"/>
        <v>47.4</v>
      </c>
    </row>
    <row r="944" spans="1:6">
      <c r="A944" s="165">
        <v>2130801</v>
      </c>
      <c r="B944" s="165" t="s">
        <v>1091</v>
      </c>
      <c r="C944" s="187"/>
      <c r="D944" s="184">
        <v>0</v>
      </c>
      <c r="E944" s="184">
        <f t="shared" si="29"/>
        <v>0</v>
      </c>
      <c r="F944" s="17" t="str">
        <f t="shared" si="30"/>
        <v/>
      </c>
    </row>
    <row r="945" ht="13.5" spans="1:6">
      <c r="A945" s="165">
        <v>2130803</v>
      </c>
      <c r="B945" s="165" t="s">
        <v>1092</v>
      </c>
      <c r="C945" s="184">
        <v>643</v>
      </c>
      <c r="D945" s="184">
        <v>955</v>
      </c>
      <c r="E945" s="184">
        <f t="shared" si="29"/>
        <v>312</v>
      </c>
      <c r="F945" s="17">
        <f t="shared" si="30"/>
        <v>48.5</v>
      </c>
    </row>
    <row r="946" ht="13.5" spans="1:6">
      <c r="A946" s="165">
        <v>2130804</v>
      </c>
      <c r="B946" s="165" t="s">
        <v>1093</v>
      </c>
      <c r="C946" s="184">
        <v>11</v>
      </c>
      <c r="D946" s="184">
        <v>9</v>
      </c>
      <c r="E946" s="184">
        <f t="shared" si="29"/>
        <v>-2</v>
      </c>
      <c r="F946" s="17">
        <f t="shared" si="30"/>
        <v>-18.2</v>
      </c>
    </row>
    <row r="947" spans="1:6">
      <c r="A947" s="165">
        <v>2130805</v>
      </c>
      <c r="B947" s="165" t="s">
        <v>1094</v>
      </c>
      <c r="C947" s="187"/>
      <c r="D947" s="184">
        <v>0</v>
      </c>
      <c r="E947" s="184">
        <f t="shared" si="29"/>
        <v>0</v>
      </c>
      <c r="F947" s="17" t="str">
        <f t="shared" si="30"/>
        <v/>
      </c>
    </row>
    <row r="948" spans="1:6">
      <c r="A948" s="165">
        <v>2130899</v>
      </c>
      <c r="B948" s="165" t="s">
        <v>1095</v>
      </c>
      <c r="C948" s="187"/>
      <c r="D948" s="184">
        <v>0</v>
      </c>
      <c r="E948" s="184">
        <f t="shared" si="29"/>
        <v>0</v>
      </c>
      <c r="F948" s="17" t="str">
        <f t="shared" si="30"/>
        <v/>
      </c>
    </row>
    <row r="949" ht="13.5" spans="1:6">
      <c r="A949" s="165">
        <v>21309</v>
      </c>
      <c r="B949" s="164" t="s">
        <v>1096</v>
      </c>
      <c r="C949" s="183">
        <f>SUM(C950:C951)</f>
        <v>2</v>
      </c>
      <c r="D949" s="183">
        <f>SUM(D950:D951)</f>
        <v>4</v>
      </c>
      <c r="E949" s="183">
        <f t="shared" si="29"/>
        <v>2</v>
      </c>
      <c r="F949" s="17">
        <f t="shared" si="30"/>
        <v>100</v>
      </c>
    </row>
    <row r="950" spans="1:6">
      <c r="A950" s="165">
        <v>2130901</v>
      </c>
      <c r="B950" s="165" t="s">
        <v>1097</v>
      </c>
      <c r="C950" s="187"/>
      <c r="D950" s="184">
        <v>0</v>
      </c>
      <c r="E950" s="184">
        <f t="shared" si="29"/>
        <v>0</v>
      </c>
      <c r="F950" s="17" t="str">
        <f t="shared" si="30"/>
        <v/>
      </c>
    </row>
    <row r="951" ht="13.5" spans="1:6">
      <c r="A951" s="165">
        <v>2130999</v>
      </c>
      <c r="B951" s="165" t="s">
        <v>1098</v>
      </c>
      <c r="C951" s="184">
        <v>2</v>
      </c>
      <c r="D951" s="184">
        <v>4</v>
      </c>
      <c r="E951" s="184">
        <f t="shared" si="29"/>
        <v>2</v>
      </c>
      <c r="F951" s="17">
        <f t="shared" si="30"/>
        <v>100</v>
      </c>
    </row>
    <row r="952" ht="13.5" spans="1:6">
      <c r="A952" s="165">
        <v>21399</v>
      </c>
      <c r="B952" s="164" t="s">
        <v>1099</v>
      </c>
      <c r="C952" s="183">
        <f>C953+C954</f>
        <v>176</v>
      </c>
      <c r="D952" s="183">
        <f>D953+D954</f>
        <v>124</v>
      </c>
      <c r="E952" s="183">
        <f t="shared" si="29"/>
        <v>-52</v>
      </c>
      <c r="F952" s="17">
        <f t="shared" si="30"/>
        <v>-29.5</v>
      </c>
    </row>
    <row r="953" spans="1:6">
      <c r="A953" s="165">
        <v>2139901</v>
      </c>
      <c r="B953" s="165" t="s">
        <v>1100</v>
      </c>
      <c r="C953" s="187"/>
      <c r="D953" s="184">
        <v>0</v>
      </c>
      <c r="E953" s="184">
        <f t="shared" si="29"/>
        <v>0</v>
      </c>
      <c r="F953" s="17" t="str">
        <f t="shared" si="30"/>
        <v/>
      </c>
    </row>
    <row r="954" ht="13.5" spans="1:6">
      <c r="A954" s="165">
        <v>2139999</v>
      </c>
      <c r="B954" s="165" t="s">
        <v>1101</v>
      </c>
      <c r="C954" s="184">
        <v>176</v>
      </c>
      <c r="D954" s="184">
        <v>124</v>
      </c>
      <c r="E954" s="184">
        <f t="shared" si="29"/>
        <v>-52</v>
      </c>
      <c r="F954" s="17">
        <f t="shared" si="30"/>
        <v>-29.5</v>
      </c>
    </row>
    <row r="955" ht="13.5" spans="1:6">
      <c r="A955" s="165">
        <v>214</v>
      </c>
      <c r="B955" s="164" t="s">
        <v>1102</v>
      </c>
      <c r="C955" s="183">
        <f>SUM(C956,C978,C988,C998,C1005,C1010)</f>
        <v>2844</v>
      </c>
      <c r="D955" s="183">
        <f>SUM(D956,D978,D988,D998,D1005,D1010)</f>
        <v>3799</v>
      </c>
      <c r="E955" s="183">
        <f t="shared" si="29"/>
        <v>955</v>
      </c>
      <c r="F955" s="17">
        <f t="shared" si="30"/>
        <v>33.6</v>
      </c>
    </row>
    <row r="956" ht="13.5" spans="1:6">
      <c r="A956" s="165">
        <v>21401</v>
      </c>
      <c r="B956" s="164" t="s">
        <v>1103</v>
      </c>
      <c r="C956" s="183">
        <f>SUM(C957:C977)</f>
        <v>2288</v>
      </c>
      <c r="D956" s="183">
        <f>SUM(D957:D977)</f>
        <v>1626</v>
      </c>
      <c r="E956" s="183">
        <f t="shared" si="29"/>
        <v>-662</v>
      </c>
      <c r="F956" s="17">
        <f t="shared" si="30"/>
        <v>-28.9</v>
      </c>
    </row>
    <row r="957" ht="13.5" spans="1:6">
      <c r="A957" s="165">
        <v>2140101</v>
      </c>
      <c r="B957" s="165" t="s">
        <v>381</v>
      </c>
      <c r="C957" s="184">
        <v>120</v>
      </c>
      <c r="D957" s="184">
        <v>567</v>
      </c>
      <c r="E957" s="184">
        <f t="shared" si="29"/>
        <v>447</v>
      </c>
      <c r="F957" s="17">
        <f t="shared" si="30"/>
        <v>372.5</v>
      </c>
    </row>
    <row r="958" spans="1:6">
      <c r="A958" s="165">
        <v>2140102</v>
      </c>
      <c r="B958" s="165" t="s">
        <v>382</v>
      </c>
      <c r="C958" s="187"/>
      <c r="D958" s="184">
        <v>0</v>
      </c>
      <c r="E958" s="184">
        <f t="shared" si="29"/>
        <v>0</v>
      </c>
      <c r="F958" s="17" t="str">
        <f t="shared" si="30"/>
        <v/>
      </c>
    </row>
    <row r="959" spans="1:6">
      <c r="A959" s="165">
        <v>2140103</v>
      </c>
      <c r="B959" s="165" t="s">
        <v>383</v>
      </c>
      <c r="C959" s="187"/>
      <c r="D959" s="184">
        <v>0</v>
      </c>
      <c r="E959" s="184">
        <f t="shared" si="29"/>
        <v>0</v>
      </c>
      <c r="F959" s="17" t="str">
        <f t="shared" si="30"/>
        <v/>
      </c>
    </row>
    <row r="960" ht="13.5" spans="1:6">
      <c r="A960" s="165">
        <v>2140104</v>
      </c>
      <c r="B960" s="165" t="s">
        <v>1104</v>
      </c>
      <c r="C960" s="184">
        <v>388</v>
      </c>
      <c r="D960" s="184">
        <v>79</v>
      </c>
      <c r="E960" s="184">
        <f t="shared" si="29"/>
        <v>-309</v>
      </c>
      <c r="F960" s="17">
        <f t="shared" si="30"/>
        <v>-79.6</v>
      </c>
    </row>
    <row r="961" ht="13.5" spans="1:6">
      <c r="A961" s="165">
        <v>2140106</v>
      </c>
      <c r="B961" s="165" t="s">
        <v>1105</v>
      </c>
      <c r="C961" s="184">
        <v>1125</v>
      </c>
      <c r="D961" s="184">
        <v>837</v>
      </c>
      <c r="E961" s="184">
        <f t="shared" si="29"/>
        <v>-288</v>
      </c>
      <c r="F961" s="17">
        <f t="shared" si="30"/>
        <v>-25.6</v>
      </c>
    </row>
    <row r="962" spans="1:6">
      <c r="A962" s="165">
        <v>2140109</v>
      </c>
      <c r="B962" s="165" t="s">
        <v>1106</v>
      </c>
      <c r="C962" s="187"/>
      <c r="D962" s="184">
        <v>0</v>
      </c>
      <c r="E962" s="184">
        <f t="shared" si="29"/>
        <v>0</v>
      </c>
      <c r="F962" s="17" t="str">
        <f t="shared" si="30"/>
        <v/>
      </c>
    </row>
    <row r="963" ht="13.5" spans="1:6">
      <c r="A963" s="165">
        <v>2140110</v>
      </c>
      <c r="B963" s="165" t="s">
        <v>1107</v>
      </c>
      <c r="C963" s="184">
        <v>104</v>
      </c>
      <c r="D963" s="184">
        <v>23</v>
      </c>
      <c r="E963" s="184">
        <f t="shared" si="29"/>
        <v>-81</v>
      </c>
      <c r="F963" s="17">
        <f t="shared" si="30"/>
        <v>-77.9</v>
      </c>
    </row>
    <row r="964" spans="1:6">
      <c r="A964" s="165">
        <v>2140111</v>
      </c>
      <c r="B964" s="165" t="s">
        <v>1108</v>
      </c>
      <c r="C964" s="187"/>
      <c r="D964" s="184">
        <v>0</v>
      </c>
      <c r="E964" s="184">
        <f t="shared" ref="E964:E1027" si="31">D964-C964</f>
        <v>0</v>
      </c>
      <c r="F964" s="17" t="str">
        <f t="shared" ref="F964:F1027" si="32">IF(C964&lt;&gt;0,ROUND(100*(D964/C964-1),1),"")</f>
        <v/>
      </c>
    </row>
    <row r="965" ht="13.5" spans="1:6">
      <c r="A965" s="165">
        <v>2140112</v>
      </c>
      <c r="B965" s="165" t="s">
        <v>1109</v>
      </c>
      <c r="C965" s="184">
        <v>456</v>
      </c>
      <c r="D965" s="184">
        <v>59</v>
      </c>
      <c r="E965" s="184">
        <f t="shared" si="31"/>
        <v>-397</v>
      </c>
      <c r="F965" s="17">
        <f t="shared" si="32"/>
        <v>-87.1</v>
      </c>
    </row>
    <row r="966" spans="1:6">
      <c r="A966" s="165">
        <v>2140114</v>
      </c>
      <c r="B966" s="165" t="s">
        <v>1110</v>
      </c>
      <c r="C966" s="187"/>
      <c r="D966" s="184">
        <v>0</v>
      </c>
      <c r="E966" s="184">
        <f t="shared" si="31"/>
        <v>0</v>
      </c>
      <c r="F966" s="17" t="str">
        <f t="shared" si="32"/>
        <v/>
      </c>
    </row>
    <row r="967" spans="1:6">
      <c r="A967" s="165">
        <v>2140122</v>
      </c>
      <c r="B967" s="165" t="s">
        <v>1111</v>
      </c>
      <c r="C967" s="187"/>
      <c r="D967" s="184">
        <v>0</v>
      </c>
      <c r="E967" s="184">
        <f t="shared" si="31"/>
        <v>0</v>
      </c>
      <c r="F967" s="17" t="str">
        <f t="shared" si="32"/>
        <v/>
      </c>
    </row>
    <row r="968" spans="1:6">
      <c r="A968" s="165">
        <v>2140123</v>
      </c>
      <c r="B968" s="165" t="s">
        <v>1112</v>
      </c>
      <c r="C968" s="187"/>
      <c r="D968" s="184">
        <v>0</v>
      </c>
      <c r="E968" s="184">
        <f t="shared" si="31"/>
        <v>0</v>
      </c>
      <c r="F968" s="17" t="str">
        <f t="shared" si="32"/>
        <v/>
      </c>
    </row>
    <row r="969" spans="1:6">
      <c r="A969" s="165">
        <v>2140127</v>
      </c>
      <c r="B969" s="165" t="s">
        <v>1113</v>
      </c>
      <c r="C969" s="187"/>
      <c r="D969" s="184">
        <v>0</v>
      </c>
      <c r="E969" s="184">
        <f t="shared" si="31"/>
        <v>0</v>
      </c>
      <c r="F969" s="17" t="str">
        <f t="shared" si="32"/>
        <v/>
      </c>
    </row>
    <row r="970" spans="1:6">
      <c r="A970" s="165">
        <v>2140128</v>
      </c>
      <c r="B970" s="165" t="s">
        <v>1114</v>
      </c>
      <c r="C970" s="187"/>
      <c r="D970" s="184">
        <v>0</v>
      </c>
      <c r="E970" s="184">
        <f t="shared" si="31"/>
        <v>0</v>
      </c>
      <c r="F970" s="17" t="str">
        <f t="shared" si="32"/>
        <v/>
      </c>
    </row>
    <row r="971" spans="1:6">
      <c r="A971" s="165">
        <v>2140129</v>
      </c>
      <c r="B971" s="165" t="s">
        <v>1115</v>
      </c>
      <c r="C971" s="187"/>
      <c r="D971" s="184">
        <v>0</v>
      </c>
      <c r="E971" s="184">
        <f t="shared" si="31"/>
        <v>0</v>
      </c>
      <c r="F971" s="17" t="str">
        <f t="shared" si="32"/>
        <v/>
      </c>
    </row>
    <row r="972" spans="1:6">
      <c r="A972" s="165">
        <v>2140130</v>
      </c>
      <c r="B972" s="165" t="s">
        <v>1116</v>
      </c>
      <c r="C972" s="187"/>
      <c r="D972" s="184">
        <v>0</v>
      </c>
      <c r="E972" s="184">
        <f t="shared" si="31"/>
        <v>0</v>
      </c>
      <c r="F972" s="17" t="str">
        <f t="shared" si="32"/>
        <v/>
      </c>
    </row>
    <row r="973" spans="1:6">
      <c r="A973" s="165">
        <v>2140131</v>
      </c>
      <c r="B973" s="165" t="s">
        <v>1117</v>
      </c>
      <c r="C973" s="187"/>
      <c r="D973" s="184">
        <v>0</v>
      </c>
      <c r="E973" s="184">
        <f t="shared" si="31"/>
        <v>0</v>
      </c>
      <c r="F973" s="17" t="str">
        <f t="shared" si="32"/>
        <v/>
      </c>
    </row>
    <row r="974" spans="1:6">
      <c r="A974" s="165">
        <v>2140133</v>
      </c>
      <c r="B974" s="165" t="s">
        <v>1118</v>
      </c>
      <c r="C974" s="187"/>
      <c r="D974" s="184">
        <v>0</v>
      </c>
      <c r="E974" s="184">
        <f t="shared" si="31"/>
        <v>0</v>
      </c>
      <c r="F974" s="17" t="str">
        <f t="shared" si="32"/>
        <v/>
      </c>
    </row>
    <row r="975" ht="13.5" spans="1:6">
      <c r="A975" s="165">
        <v>2140136</v>
      </c>
      <c r="B975" s="165" t="s">
        <v>1119</v>
      </c>
      <c r="C975" s="184">
        <v>95</v>
      </c>
      <c r="D975" s="184">
        <v>12</v>
      </c>
      <c r="E975" s="184">
        <f t="shared" si="31"/>
        <v>-83</v>
      </c>
      <c r="F975" s="17">
        <f t="shared" si="32"/>
        <v>-87.4</v>
      </c>
    </row>
    <row r="976" spans="1:6">
      <c r="A976" s="165">
        <v>2140138</v>
      </c>
      <c r="B976" s="165" t="s">
        <v>1120</v>
      </c>
      <c r="C976" s="187"/>
      <c r="D976" s="184">
        <v>0</v>
      </c>
      <c r="E976" s="184">
        <f t="shared" si="31"/>
        <v>0</v>
      </c>
      <c r="F976" s="17" t="str">
        <f t="shared" si="32"/>
        <v/>
      </c>
    </row>
    <row r="977" spans="1:6">
      <c r="A977" s="165">
        <v>2140199</v>
      </c>
      <c r="B977" s="165" t="s">
        <v>1121</v>
      </c>
      <c r="C977" s="187"/>
      <c r="D977" s="184">
        <v>49</v>
      </c>
      <c r="E977" s="184">
        <f t="shared" si="31"/>
        <v>49</v>
      </c>
      <c r="F977" s="17" t="str">
        <f t="shared" si="32"/>
        <v/>
      </c>
    </row>
    <row r="978" spans="1:6">
      <c r="A978" s="165">
        <v>21402</v>
      </c>
      <c r="B978" s="164" t="s">
        <v>1122</v>
      </c>
      <c r="C978" s="188"/>
      <c r="D978" s="183">
        <f>SUM(D979:D987)</f>
        <v>0</v>
      </c>
      <c r="E978" s="183">
        <f t="shared" si="31"/>
        <v>0</v>
      </c>
      <c r="F978" s="17" t="str">
        <f t="shared" si="32"/>
        <v/>
      </c>
    </row>
    <row r="979" spans="1:6">
      <c r="A979" s="165">
        <v>2140201</v>
      </c>
      <c r="B979" s="165" t="s">
        <v>381</v>
      </c>
      <c r="C979" s="187"/>
      <c r="D979" s="184">
        <v>0</v>
      </c>
      <c r="E979" s="184">
        <f t="shared" si="31"/>
        <v>0</v>
      </c>
      <c r="F979" s="17" t="str">
        <f t="shared" si="32"/>
        <v/>
      </c>
    </row>
    <row r="980" spans="1:6">
      <c r="A980" s="165">
        <v>2140202</v>
      </c>
      <c r="B980" s="165" t="s">
        <v>382</v>
      </c>
      <c r="C980" s="187"/>
      <c r="D980" s="184">
        <v>0</v>
      </c>
      <c r="E980" s="184">
        <f t="shared" si="31"/>
        <v>0</v>
      </c>
      <c r="F980" s="17" t="str">
        <f t="shared" si="32"/>
        <v/>
      </c>
    </row>
    <row r="981" spans="1:6">
      <c r="A981" s="165">
        <v>2140203</v>
      </c>
      <c r="B981" s="165" t="s">
        <v>383</v>
      </c>
      <c r="C981" s="187"/>
      <c r="D981" s="184">
        <v>0</v>
      </c>
      <c r="E981" s="184">
        <f t="shared" si="31"/>
        <v>0</v>
      </c>
      <c r="F981" s="17" t="str">
        <f t="shared" si="32"/>
        <v/>
      </c>
    </row>
    <row r="982" spans="1:6">
      <c r="A982" s="165">
        <v>2140204</v>
      </c>
      <c r="B982" s="165" t="s">
        <v>1123</v>
      </c>
      <c r="C982" s="187"/>
      <c r="D982" s="184">
        <v>0</v>
      </c>
      <c r="E982" s="184">
        <f t="shared" si="31"/>
        <v>0</v>
      </c>
      <c r="F982" s="17" t="str">
        <f t="shared" si="32"/>
        <v/>
      </c>
    </row>
    <row r="983" spans="1:6">
      <c r="A983" s="165">
        <v>2140205</v>
      </c>
      <c r="B983" s="165" t="s">
        <v>1124</v>
      </c>
      <c r="C983" s="187"/>
      <c r="D983" s="184">
        <v>0</v>
      </c>
      <c r="E983" s="184">
        <f t="shared" si="31"/>
        <v>0</v>
      </c>
      <c r="F983" s="17" t="str">
        <f t="shared" si="32"/>
        <v/>
      </c>
    </row>
    <row r="984" spans="1:6">
      <c r="A984" s="165">
        <v>2140206</v>
      </c>
      <c r="B984" s="165" t="s">
        <v>1125</v>
      </c>
      <c r="C984" s="187"/>
      <c r="D984" s="184">
        <v>0</v>
      </c>
      <c r="E984" s="184">
        <f t="shared" si="31"/>
        <v>0</v>
      </c>
      <c r="F984" s="17" t="str">
        <f t="shared" si="32"/>
        <v/>
      </c>
    </row>
    <row r="985" spans="1:6">
      <c r="A985" s="165">
        <v>2140207</v>
      </c>
      <c r="B985" s="165" t="s">
        <v>1126</v>
      </c>
      <c r="C985" s="187"/>
      <c r="D985" s="184">
        <v>0</v>
      </c>
      <c r="E985" s="184">
        <f t="shared" si="31"/>
        <v>0</v>
      </c>
      <c r="F985" s="17" t="str">
        <f t="shared" si="32"/>
        <v/>
      </c>
    </row>
    <row r="986" spans="1:6">
      <c r="A986" s="165">
        <v>2140208</v>
      </c>
      <c r="B986" s="165" t="s">
        <v>1127</v>
      </c>
      <c r="C986" s="187"/>
      <c r="D986" s="184">
        <v>0</v>
      </c>
      <c r="E986" s="184">
        <f t="shared" si="31"/>
        <v>0</v>
      </c>
      <c r="F986" s="17" t="str">
        <f t="shared" si="32"/>
        <v/>
      </c>
    </row>
    <row r="987" spans="1:6">
      <c r="A987" s="165">
        <v>2140299</v>
      </c>
      <c r="B987" s="165" t="s">
        <v>1128</v>
      </c>
      <c r="C987" s="187"/>
      <c r="D987" s="184">
        <v>0</v>
      </c>
      <c r="E987" s="184">
        <f t="shared" si="31"/>
        <v>0</v>
      </c>
      <c r="F987" s="17" t="str">
        <f t="shared" si="32"/>
        <v/>
      </c>
    </row>
    <row r="988" spans="1:6">
      <c r="A988" s="165">
        <v>21403</v>
      </c>
      <c r="B988" s="164" t="s">
        <v>1129</v>
      </c>
      <c r="C988" s="188"/>
      <c r="D988" s="183">
        <f>SUM(D989:D997)</f>
        <v>0</v>
      </c>
      <c r="E988" s="183">
        <f t="shared" si="31"/>
        <v>0</v>
      </c>
      <c r="F988" s="17" t="str">
        <f t="shared" si="32"/>
        <v/>
      </c>
    </row>
    <row r="989" spans="1:6">
      <c r="A989" s="165">
        <v>2140301</v>
      </c>
      <c r="B989" s="165" t="s">
        <v>381</v>
      </c>
      <c r="C989" s="187"/>
      <c r="D989" s="184">
        <v>0</v>
      </c>
      <c r="E989" s="184">
        <f t="shared" si="31"/>
        <v>0</v>
      </c>
      <c r="F989" s="17" t="str">
        <f t="shared" si="32"/>
        <v/>
      </c>
    </row>
    <row r="990" spans="1:6">
      <c r="A990" s="165">
        <v>2140302</v>
      </c>
      <c r="B990" s="165" t="s">
        <v>382</v>
      </c>
      <c r="C990" s="187"/>
      <c r="D990" s="184">
        <v>0</v>
      </c>
      <c r="E990" s="184">
        <f t="shared" si="31"/>
        <v>0</v>
      </c>
      <c r="F990" s="17" t="str">
        <f t="shared" si="32"/>
        <v/>
      </c>
    </row>
    <row r="991" spans="1:6">
      <c r="A991" s="165">
        <v>2140303</v>
      </c>
      <c r="B991" s="165" t="s">
        <v>383</v>
      </c>
      <c r="C991" s="187"/>
      <c r="D991" s="184">
        <v>0</v>
      </c>
      <c r="E991" s="184">
        <f t="shared" si="31"/>
        <v>0</v>
      </c>
      <c r="F991" s="17" t="str">
        <f t="shared" si="32"/>
        <v/>
      </c>
    </row>
    <row r="992" spans="1:6">
      <c r="A992" s="165">
        <v>2140304</v>
      </c>
      <c r="B992" s="165" t="s">
        <v>1130</v>
      </c>
      <c r="C992" s="187"/>
      <c r="D992" s="184">
        <v>0</v>
      </c>
      <c r="E992" s="184">
        <f t="shared" si="31"/>
        <v>0</v>
      </c>
      <c r="F992" s="17" t="str">
        <f t="shared" si="32"/>
        <v/>
      </c>
    </row>
    <row r="993" spans="1:6">
      <c r="A993" s="165">
        <v>2140305</v>
      </c>
      <c r="B993" s="165" t="s">
        <v>1131</v>
      </c>
      <c r="C993" s="187"/>
      <c r="D993" s="184">
        <v>0</v>
      </c>
      <c r="E993" s="184">
        <f t="shared" si="31"/>
        <v>0</v>
      </c>
      <c r="F993" s="17" t="str">
        <f t="shared" si="32"/>
        <v/>
      </c>
    </row>
    <row r="994" spans="1:6">
      <c r="A994" s="165">
        <v>2140306</v>
      </c>
      <c r="B994" s="165" t="s">
        <v>1132</v>
      </c>
      <c r="C994" s="187"/>
      <c r="D994" s="184">
        <v>0</v>
      </c>
      <c r="E994" s="184">
        <f t="shared" si="31"/>
        <v>0</v>
      </c>
      <c r="F994" s="17" t="str">
        <f t="shared" si="32"/>
        <v/>
      </c>
    </row>
    <row r="995" spans="1:6">
      <c r="A995" s="165">
        <v>2140307</v>
      </c>
      <c r="B995" s="165" t="s">
        <v>1133</v>
      </c>
      <c r="C995" s="187"/>
      <c r="D995" s="184">
        <v>0</v>
      </c>
      <c r="E995" s="184">
        <f t="shared" si="31"/>
        <v>0</v>
      </c>
      <c r="F995" s="17" t="str">
        <f t="shared" si="32"/>
        <v/>
      </c>
    </row>
    <row r="996" spans="1:6">
      <c r="A996" s="165">
        <v>2140308</v>
      </c>
      <c r="B996" s="165" t="s">
        <v>1134</v>
      </c>
      <c r="C996" s="187"/>
      <c r="D996" s="184">
        <v>0</v>
      </c>
      <c r="E996" s="184">
        <f t="shared" si="31"/>
        <v>0</v>
      </c>
      <c r="F996" s="17" t="str">
        <f t="shared" si="32"/>
        <v/>
      </c>
    </row>
    <row r="997" spans="1:6">
      <c r="A997" s="165">
        <v>2140399</v>
      </c>
      <c r="B997" s="165" t="s">
        <v>1135</v>
      </c>
      <c r="C997" s="187"/>
      <c r="D997" s="184">
        <v>0</v>
      </c>
      <c r="E997" s="184">
        <f t="shared" si="31"/>
        <v>0</v>
      </c>
      <c r="F997" s="17" t="str">
        <f t="shared" si="32"/>
        <v/>
      </c>
    </row>
    <row r="998" spans="1:6">
      <c r="A998" s="165">
        <v>21405</v>
      </c>
      <c r="B998" s="164" t="s">
        <v>1136</v>
      </c>
      <c r="C998" s="188"/>
      <c r="D998" s="183">
        <f>SUM(D999:D1004)</f>
        <v>0</v>
      </c>
      <c r="E998" s="183">
        <f t="shared" si="31"/>
        <v>0</v>
      </c>
      <c r="F998" s="17" t="str">
        <f t="shared" si="32"/>
        <v/>
      </c>
    </row>
    <row r="999" spans="1:6">
      <c r="A999" s="165">
        <v>2140501</v>
      </c>
      <c r="B999" s="165" t="s">
        <v>381</v>
      </c>
      <c r="C999" s="187"/>
      <c r="D999" s="184">
        <v>0</v>
      </c>
      <c r="E999" s="184">
        <f t="shared" si="31"/>
        <v>0</v>
      </c>
      <c r="F999" s="17" t="str">
        <f t="shared" si="32"/>
        <v/>
      </c>
    </row>
    <row r="1000" spans="1:6">
      <c r="A1000" s="165">
        <v>2140502</v>
      </c>
      <c r="B1000" s="165" t="s">
        <v>382</v>
      </c>
      <c r="C1000" s="187"/>
      <c r="D1000" s="184">
        <v>0</v>
      </c>
      <c r="E1000" s="184">
        <f t="shared" si="31"/>
        <v>0</v>
      </c>
      <c r="F1000" s="17" t="str">
        <f t="shared" si="32"/>
        <v/>
      </c>
    </row>
    <row r="1001" spans="1:6">
      <c r="A1001" s="165">
        <v>2140503</v>
      </c>
      <c r="B1001" s="165" t="s">
        <v>383</v>
      </c>
      <c r="C1001" s="187"/>
      <c r="D1001" s="184">
        <v>0</v>
      </c>
      <c r="E1001" s="184">
        <f t="shared" si="31"/>
        <v>0</v>
      </c>
      <c r="F1001" s="17" t="str">
        <f t="shared" si="32"/>
        <v/>
      </c>
    </row>
    <row r="1002" spans="1:6">
      <c r="A1002" s="165">
        <v>2140504</v>
      </c>
      <c r="B1002" s="165" t="s">
        <v>1127</v>
      </c>
      <c r="C1002" s="187"/>
      <c r="D1002" s="184">
        <v>0</v>
      </c>
      <c r="E1002" s="184">
        <f t="shared" si="31"/>
        <v>0</v>
      </c>
      <c r="F1002" s="17" t="str">
        <f t="shared" si="32"/>
        <v/>
      </c>
    </row>
    <row r="1003" spans="1:6">
      <c r="A1003" s="165">
        <v>2140505</v>
      </c>
      <c r="B1003" s="165" t="s">
        <v>1137</v>
      </c>
      <c r="C1003" s="187"/>
      <c r="D1003" s="184">
        <v>0</v>
      </c>
      <c r="E1003" s="184">
        <f t="shared" si="31"/>
        <v>0</v>
      </c>
      <c r="F1003" s="17" t="str">
        <f t="shared" si="32"/>
        <v/>
      </c>
    </row>
    <row r="1004" spans="1:6">
      <c r="A1004" s="165">
        <v>2140599</v>
      </c>
      <c r="B1004" s="165" t="s">
        <v>1138</v>
      </c>
      <c r="C1004" s="187"/>
      <c r="D1004" s="184">
        <v>0</v>
      </c>
      <c r="E1004" s="184">
        <f t="shared" si="31"/>
        <v>0</v>
      </c>
      <c r="F1004" s="17" t="str">
        <f t="shared" si="32"/>
        <v/>
      </c>
    </row>
    <row r="1005" ht="13.5" spans="1:6">
      <c r="A1005" s="165">
        <v>21406</v>
      </c>
      <c r="B1005" s="164" t="s">
        <v>1139</v>
      </c>
      <c r="C1005" s="183">
        <f>SUM(C1006:C1009)</f>
        <v>553</v>
      </c>
      <c r="D1005" s="183">
        <f>SUM(D1006:D1009)</f>
        <v>2173</v>
      </c>
      <c r="E1005" s="183">
        <f t="shared" si="31"/>
        <v>1620</v>
      </c>
      <c r="F1005" s="17">
        <f t="shared" si="32"/>
        <v>292.9</v>
      </c>
    </row>
    <row r="1006" ht="13.5" spans="1:6">
      <c r="A1006" s="165">
        <v>2140601</v>
      </c>
      <c r="B1006" s="165" t="s">
        <v>1140</v>
      </c>
      <c r="C1006" s="184">
        <v>553</v>
      </c>
      <c r="D1006" s="184">
        <v>2173</v>
      </c>
      <c r="E1006" s="184">
        <f t="shared" si="31"/>
        <v>1620</v>
      </c>
      <c r="F1006" s="17">
        <f t="shared" si="32"/>
        <v>292.9</v>
      </c>
    </row>
    <row r="1007" spans="1:6">
      <c r="A1007" s="165">
        <v>2140602</v>
      </c>
      <c r="B1007" s="165" t="s">
        <v>1141</v>
      </c>
      <c r="C1007" s="187"/>
      <c r="D1007" s="184">
        <v>0</v>
      </c>
      <c r="E1007" s="184">
        <f t="shared" si="31"/>
        <v>0</v>
      </c>
      <c r="F1007" s="17" t="str">
        <f t="shared" si="32"/>
        <v/>
      </c>
    </row>
    <row r="1008" spans="1:6">
      <c r="A1008" s="165">
        <v>2140603</v>
      </c>
      <c r="B1008" s="165" t="s">
        <v>1142</v>
      </c>
      <c r="C1008" s="187"/>
      <c r="D1008" s="184">
        <v>0</v>
      </c>
      <c r="E1008" s="184">
        <f t="shared" si="31"/>
        <v>0</v>
      </c>
      <c r="F1008" s="17" t="str">
        <f t="shared" si="32"/>
        <v/>
      </c>
    </row>
    <row r="1009" spans="1:6">
      <c r="A1009" s="165">
        <v>2140699</v>
      </c>
      <c r="B1009" s="165" t="s">
        <v>1143</v>
      </c>
      <c r="C1009" s="187"/>
      <c r="D1009" s="184">
        <v>0</v>
      </c>
      <c r="E1009" s="184">
        <f t="shared" si="31"/>
        <v>0</v>
      </c>
      <c r="F1009" s="17" t="str">
        <f t="shared" si="32"/>
        <v/>
      </c>
    </row>
    <row r="1010" ht="13.5" spans="1:6">
      <c r="A1010" s="165">
        <v>21499</v>
      </c>
      <c r="B1010" s="164" t="s">
        <v>1144</v>
      </c>
      <c r="C1010" s="183">
        <f>SUM(C1011:C1012)</f>
        <v>3</v>
      </c>
      <c r="D1010" s="183">
        <f>SUM(D1011:D1012)</f>
        <v>0</v>
      </c>
      <c r="E1010" s="183">
        <f t="shared" si="31"/>
        <v>-3</v>
      </c>
      <c r="F1010" s="17">
        <f t="shared" si="32"/>
        <v>-100</v>
      </c>
    </row>
    <row r="1011" ht="13.5" spans="1:6">
      <c r="A1011" s="165">
        <v>2149901</v>
      </c>
      <c r="B1011" s="165" t="s">
        <v>1145</v>
      </c>
      <c r="C1011" s="184">
        <v>3</v>
      </c>
      <c r="D1011" s="184">
        <v>0</v>
      </c>
      <c r="E1011" s="184">
        <f t="shared" si="31"/>
        <v>-3</v>
      </c>
      <c r="F1011" s="17">
        <f t="shared" si="32"/>
        <v>-100</v>
      </c>
    </row>
    <row r="1012" spans="1:6">
      <c r="A1012" s="165">
        <v>2149999</v>
      </c>
      <c r="B1012" s="165" t="s">
        <v>1146</v>
      </c>
      <c r="C1012" s="187"/>
      <c r="D1012" s="184">
        <v>0</v>
      </c>
      <c r="E1012" s="184">
        <f t="shared" si="31"/>
        <v>0</v>
      </c>
      <c r="F1012" s="17" t="str">
        <f t="shared" si="32"/>
        <v/>
      </c>
    </row>
    <row r="1013" ht="13.5" spans="1:6">
      <c r="A1013" s="165">
        <v>215</v>
      </c>
      <c r="B1013" s="164" t="s">
        <v>1147</v>
      </c>
      <c r="C1013" s="183">
        <f>SUM(C1014,C1024,C1040,C1045,C1056,C1063,C1071)</f>
        <v>1513</v>
      </c>
      <c r="D1013" s="183">
        <f>SUM(D1014,D1024,D1040,D1045,D1056,D1063,D1071)</f>
        <v>391</v>
      </c>
      <c r="E1013" s="183">
        <f t="shared" si="31"/>
        <v>-1122</v>
      </c>
      <c r="F1013" s="17">
        <f t="shared" si="32"/>
        <v>-74.2</v>
      </c>
    </row>
    <row r="1014" spans="1:6">
      <c r="A1014" s="165">
        <v>21501</v>
      </c>
      <c r="B1014" s="164" t="s">
        <v>1148</v>
      </c>
      <c r="C1014" s="188"/>
      <c r="D1014" s="183">
        <f>SUM(D1015:D1023)</f>
        <v>0</v>
      </c>
      <c r="E1014" s="183">
        <f t="shared" si="31"/>
        <v>0</v>
      </c>
      <c r="F1014" s="17" t="str">
        <f t="shared" si="32"/>
        <v/>
      </c>
    </row>
    <row r="1015" spans="1:6">
      <c r="A1015" s="165">
        <v>2150101</v>
      </c>
      <c r="B1015" s="165" t="s">
        <v>381</v>
      </c>
      <c r="C1015" s="187"/>
      <c r="D1015" s="184">
        <v>0</v>
      </c>
      <c r="E1015" s="184">
        <f t="shared" si="31"/>
        <v>0</v>
      </c>
      <c r="F1015" s="17" t="str">
        <f t="shared" si="32"/>
        <v/>
      </c>
    </row>
    <row r="1016" spans="1:6">
      <c r="A1016" s="165">
        <v>2150102</v>
      </c>
      <c r="B1016" s="165" t="s">
        <v>382</v>
      </c>
      <c r="C1016" s="187"/>
      <c r="D1016" s="184">
        <v>0</v>
      </c>
      <c r="E1016" s="184">
        <f t="shared" si="31"/>
        <v>0</v>
      </c>
      <c r="F1016" s="17" t="str">
        <f t="shared" si="32"/>
        <v/>
      </c>
    </row>
    <row r="1017" spans="1:6">
      <c r="A1017" s="165">
        <v>2150103</v>
      </c>
      <c r="B1017" s="165" t="s">
        <v>383</v>
      </c>
      <c r="C1017" s="187"/>
      <c r="D1017" s="184">
        <v>0</v>
      </c>
      <c r="E1017" s="184">
        <f t="shared" si="31"/>
        <v>0</v>
      </c>
      <c r="F1017" s="17" t="str">
        <f t="shared" si="32"/>
        <v/>
      </c>
    </row>
    <row r="1018" spans="1:6">
      <c r="A1018" s="165">
        <v>2150104</v>
      </c>
      <c r="B1018" s="165" t="s">
        <v>1149</v>
      </c>
      <c r="C1018" s="187"/>
      <c r="D1018" s="184">
        <v>0</v>
      </c>
      <c r="E1018" s="184">
        <f t="shared" si="31"/>
        <v>0</v>
      </c>
      <c r="F1018" s="17" t="str">
        <f t="shared" si="32"/>
        <v/>
      </c>
    </row>
    <row r="1019" spans="1:6">
      <c r="A1019" s="165">
        <v>2150105</v>
      </c>
      <c r="B1019" s="165" t="s">
        <v>1150</v>
      </c>
      <c r="C1019" s="187"/>
      <c r="D1019" s="184">
        <v>0</v>
      </c>
      <c r="E1019" s="184">
        <f t="shared" si="31"/>
        <v>0</v>
      </c>
      <c r="F1019" s="17" t="str">
        <f t="shared" si="32"/>
        <v/>
      </c>
    </row>
    <row r="1020" spans="1:6">
      <c r="A1020" s="165">
        <v>2150106</v>
      </c>
      <c r="B1020" s="165" t="s">
        <v>1151</v>
      </c>
      <c r="C1020" s="187"/>
      <c r="D1020" s="184">
        <v>0</v>
      </c>
      <c r="E1020" s="184">
        <f t="shared" si="31"/>
        <v>0</v>
      </c>
      <c r="F1020" s="17" t="str">
        <f t="shared" si="32"/>
        <v/>
      </c>
    </row>
    <row r="1021" spans="1:6">
      <c r="A1021" s="165">
        <v>2150107</v>
      </c>
      <c r="B1021" s="165" t="s">
        <v>1152</v>
      </c>
      <c r="C1021" s="187"/>
      <c r="D1021" s="184">
        <v>0</v>
      </c>
      <c r="E1021" s="184">
        <f t="shared" si="31"/>
        <v>0</v>
      </c>
      <c r="F1021" s="17" t="str">
        <f t="shared" si="32"/>
        <v/>
      </c>
    </row>
    <row r="1022" spans="1:6">
      <c r="A1022" s="165">
        <v>2150108</v>
      </c>
      <c r="B1022" s="165" t="s">
        <v>1153</v>
      </c>
      <c r="C1022" s="187"/>
      <c r="D1022" s="184">
        <v>0</v>
      </c>
      <c r="E1022" s="184">
        <f t="shared" si="31"/>
        <v>0</v>
      </c>
      <c r="F1022" s="17" t="str">
        <f t="shared" si="32"/>
        <v/>
      </c>
    </row>
    <row r="1023" spans="1:6">
      <c r="A1023" s="165">
        <v>2150199</v>
      </c>
      <c r="B1023" s="165" t="s">
        <v>1154</v>
      </c>
      <c r="C1023" s="187"/>
      <c r="D1023" s="184">
        <v>0</v>
      </c>
      <c r="E1023" s="184">
        <f t="shared" si="31"/>
        <v>0</v>
      </c>
      <c r="F1023" s="17" t="str">
        <f t="shared" si="32"/>
        <v/>
      </c>
    </row>
    <row r="1024" ht="13.5" spans="1:6">
      <c r="A1024" s="165">
        <v>21502</v>
      </c>
      <c r="B1024" s="164" t="s">
        <v>1155</v>
      </c>
      <c r="C1024" s="183">
        <f>SUM(C1025:C1039)</f>
        <v>190</v>
      </c>
      <c r="D1024" s="183">
        <f>SUM(D1025:D1039)</f>
        <v>15</v>
      </c>
      <c r="E1024" s="183">
        <f t="shared" si="31"/>
        <v>-175</v>
      </c>
      <c r="F1024" s="17">
        <f t="shared" si="32"/>
        <v>-92.1</v>
      </c>
    </row>
    <row r="1025" spans="1:6">
      <c r="A1025" s="165">
        <v>2150201</v>
      </c>
      <c r="B1025" s="165" t="s">
        <v>381</v>
      </c>
      <c r="C1025" s="187"/>
      <c r="D1025" s="184">
        <v>0</v>
      </c>
      <c r="E1025" s="184">
        <f t="shared" si="31"/>
        <v>0</v>
      </c>
      <c r="F1025" s="17" t="str">
        <f t="shared" si="32"/>
        <v/>
      </c>
    </row>
    <row r="1026" spans="1:6">
      <c r="A1026" s="165">
        <v>2150202</v>
      </c>
      <c r="B1026" s="165" t="s">
        <v>382</v>
      </c>
      <c r="C1026" s="187"/>
      <c r="D1026" s="184">
        <v>0</v>
      </c>
      <c r="E1026" s="184">
        <f t="shared" si="31"/>
        <v>0</v>
      </c>
      <c r="F1026" s="17" t="str">
        <f t="shared" si="32"/>
        <v/>
      </c>
    </row>
    <row r="1027" spans="1:6">
      <c r="A1027" s="165">
        <v>2150203</v>
      </c>
      <c r="B1027" s="165" t="s">
        <v>383</v>
      </c>
      <c r="C1027" s="187"/>
      <c r="D1027" s="184">
        <v>0</v>
      </c>
      <c r="E1027" s="184">
        <f t="shared" si="31"/>
        <v>0</v>
      </c>
      <c r="F1027" s="17" t="str">
        <f t="shared" si="32"/>
        <v/>
      </c>
    </row>
    <row r="1028" spans="1:6">
      <c r="A1028" s="165">
        <v>2150204</v>
      </c>
      <c r="B1028" s="165" t="s">
        <v>1156</v>
      </c>
      <c r="C1028" s="187"/>
      <c r="D1028" s="184">
        <v>0</v>
      </c>
      <c r="E1028" s="184">
        <f t="shared" ref="E1028:E1091" si="33">D1028-C1028</f>
        <v>0</v>
      </c>
      <c r="F1028" s="17" t="str">
        <f t="shared" ref="F1028:F1091" si="34">IF(C1028&lt;&gt;0,ROUND(100*(D1028/C1028-1),1),"")</f>
        <v/>
      </c>
    </row>
    <row r="1029" spans="1:6">
      <c r="A1029" s="165">
        <v>2150205</v>
      </c>
      <c r="B1029" s="165" t="s">
        <v>1157</v>
      </c>
      <c r="C1029" s="187"/>
      <c r="D1029" s="184">
        <v>0</v>
      </c>
      <c r="E1029" s="184">
        <f t="shared" si="33"/>
        <v>0</v>
      </c>
      <c r="F1029" s="17" t="str">
        <f t="shared" si="34"/>
        <v/>
      </c>
    </row>
    <row r="1030" spans="1:6">
      <c r="A1030" s="165">
        <v>2150206</v>
      </c>
      <c r="B1030" s="165" t="s">
        <v>1158</v>
      </c>
      <c r="C1030" s="187"/>
      <c r="D1030" s="184">
        <v>0</v>
      </c>
      <c r="E1030" s="184">
        <f t="shared" si="33"/>
        <v>0</v>
      </c>
      <c r="F1030" s="17" t="str">
        <f t="shared" si="34"/>
        <v/>
      </c>
    </row>
    <row r="1031" spans="1:6">
      <c r="A1031" s="165">
        <v>2150207</v>
      </c>
      <c r="B1031" s="165" t="s">
        <v>1159</v>
      </c>
      <c r="C1031" s="187"/>
      <c r="D1031" s="184">
        <v>0</v>
      </c>
      <c r="E1031" s="184">
        <f t="shared" si="33"/>
        <v>0</v>
      </c>
      <c r="F1031" s="17" t="str">
        <f t="shared" si="34"/>
        <v/>
      </c>
    </row>
    <row r="1032" spans="1:6">
      <c r="A1032" s="165">
        <v>2150208</v>
      </c>
      <c r="B1032" s="165" t="s">
        <v>1160</v>
      </c>
      <c r="C1032" s="187"/>
      <c r="D1032" s="184">
        <v>0</v>
      </c>
      <c r="E1032" s="184">
        <f t="shared" si="33"/>
        <v>0</v>
      </c>
      <c r="F1032" s="17" t="str">
        <f t="shared" si="34"/>
        <v/>
      </c>
    </row>
    <row r="1033" spans="1:6">
      <c r="A1033" s="165">
        <v>2150209</v>
      </c>
      <c r="B1033" s="165" t="s">
        <v>1161</v>
      </c>
      <c r="C1033" s="187"/>
      <c r="D1033" s="184">
        <v>0</v>
      </c>
      <c r="E1033" s="184">
        <f t="shared" si="33"/>
        <v>0</v>
      </c>
      <c r="F1033" s="17" t="str">
        <f t="shared" si="34"/>
        <v/>
      </c>
    </row>
    <row r="1034" spans="1:6">
      <c r="A1034" s="165">
        <v>2150210</v>
      </c>
      <c r="B1034" s="165" t="s">
        <v>1162</v>
      </c>
      <c r="C1034" s="187"/>
      <c r="D1034" s="184">
        <v>0</v>
      </c>
      <c r="E1034" s="184">
        <f t="shared" si="33"/>
        <v>0</v>
      </c>
      <c r="F1034" s="17" t="str">
        <f t="shared" si="34"/>
        <v/>
      </c>
    </row>
    <row r="1035" spans="1:6">
      <c r="A1035" s="165">
        <v>2150212</v>
      </c>
      <c r="B1035" s="165" t="s">
        <v>1163</v>
      </c>
      <c r="C1035" s="187"/>
      <c r="D1035" s="184">
        <v>0</v>
      </c>
      <c r="E1035" s="184">
        <f t="shared" si="33"/>
        <v>0</v>
      </c>
      <c r="F1035" s="17" t="str">
        <f t="shared" si="34"/>
        <v/>
      </c>
    </row>
    <row r="1036" spans="1:6">
      <c r="A1036" s="165">
        <v>2150213</v>
      </c>
      <c r="B1036" s="165" t="s">
        <v>1164</v>
      </c>
      <c r="C1036" s="187"/>
      <c r="D1036" s="184">
        <v>0</v>
      </c>
      <c r="E1036" s="184">
        <f t="shared" si="33"/>
        <v>0</v>
      </c>
      <c r="F1036" s="17" t="str">
        <f t="shared" si="34"/>
        <v/>
      </c>
    </row>
    <row r="1037" spans="1:6">
      <c r="A1037" s="165">
        <v>2150214</v>
      </c>
      <c r="B1037" s="165" t="s">
        <v>1165</v>
      </c>
      <c r="C1037" s="187"/>
      <c r="D1037" s="184">
        <v>0</v>
      </c>
      <c r="E1037" s="184">
        <f t="shared" si="33"/>
        <v>0</v>
      </c>
      <c r="F1037" s="17" t="str">
        <f t="shared" si="34"/>
        <v/>
      </c>
    </row>
    <row r="1038" spans="1:6">
      <c r="A1038" s="165">
        <v>2150215</v>
      </c>
      <c r="B1038" s="165" t="s">
        <v>1166</v>
      </c>
      <c r="C1038" s="187"/>
      <c r="D1038" s="184">
        <v>0</v>
      </c>
      <c r="E1038" s="184">
        <f t="shared" si="33"/>
        <v>0</v>
      </c>
      <c r="F1038" s="17" t="str">
        <f t="shared" si="34"/>
        <v/>
      </c>
    </row>
    <row r="1039" ht="13.5" spans="1:6">
      <c r="A1039" s="165">
        <v>2150299</v>
      </c>
      <c r="B1039" s="165" t="s">
        <v>1167</v>
      </c>
      <c r="C1039" s="184">
        <v>190</v>
      </c>
      <c r="D1039" s="184">
        <v>15</v>
      </c>
      <c r="E1039" s="184">
        <f t="shared" si="33"/>
        <v>-175</v>
      </c>
      <c r="F1039" s="17">
        <f t="shared" si="34"/>
        <v>-92.1</v>
      </c>
    </row>
    <row r="1040" spans="1:6">
      <c r="A1040" s="165">
        <v>21503</v>
      </c>
      <c r="B1040" s="164" t="s">
        <v>1168</v>
      </c>
      <c r="C1040" s="188"/>
      <c r="D1040" s="183">
        <f>SUM(D1041:D1044)</f>
        <v>0</v>
      </c>
      <c r="E1040" s="183">
        <f t="shared" si="33"/>
        <v>0</v>
      </c>
      <c r="F1040" s="17" t="str">
        <f t="shared" si="34"/>
        <v/>
      </c>
    </row>
    <row r="1041" spans="1:6">
      <c r="A1041" s="165">
        <v>2150301</v>
      </c>
      <c r="B1041" s="165" t="s">
        <v>381</v>
      </c>
      <c r="C1041" s="187"/>
      <c r="D1041" s="184">
        <v>0</v>
      </c>
      <c r="E1041" s="184">
        <f t="shared" si="33"/>
        <v>0</v>
      </c>
      <c r="F1041" s="17" t="str">
        <f t="shared" si="34"/>
        <v/>
      </c>
    </row>
    <row r="1042" spans="1:6">
      <c r="A1042" s="165">
        <v>2150302</v>
      </c>
      <c r="B1042" s="165" t="s">
        <v>382</v>
      </c>
      <c r="C1042" s="187"/>
      <c r="D1042" s="184">
        <v>0</v>
      </c>
      <c r="E1042" s="184">
        <f t="shared" si="33"/>
        <v>0</v>
      </c>
      <c r="F1042" s="17" t="str">
        <f t="shared" si="34"/>
        <v/>
      </c>
    </row>
    <row r="1043" spans="1:6">
      <c r="A1043" s="165">
        <v>2150303</v>
      </c>
      <c r="B1043" s="165" t="s">
        <v>383</v>
      </c>
      <c r="C1043" s="187"/>
      <c r="D1043" s="184">
        <v>0</v>
      </c>
      <c r="E1043" s="184">
        <f t="shared" si="33"/>
        <v>0</v>
      </c>
      <c r="F1043" s="17" t="str">
        <f t="shared" si="34"/>
        <v/>
      </c>
    </row>
    <row r="1044" spans="1:6">
      <c r="A1044" s="165">
        <v>2150399</v>
      </c>
      <c r="B1044" s="165" t="s">
        <v>1169</v>
      </c>
      <c r="C1044" s="187"/>
      <c r="D1044" s="184">
        <v>0</v>
      </c>
      <c r="E1044" s="184">
        <f t="shared" si="33"/>
        <v>0</v>
      </c>
      <c r="F1044" s="17" t="str">
        <f t="shared" si="34"/>
        <v/>
      </c>
    </row>
    <row r="1045" spans="1:6">
      <c r="A1045" s="165">
        <v>21505</v>
      </c>
      <c r="B1045" s="164" t="s">
        <v>1170</v>
      </c>
      <c r="C1045" s="188"/>
      <c r="D1045" s="183">
        <f>SUM(D1046:D1055)</f>
        <v>0</v>
      </c>
      <c r="E1045" s="183">
        <f t="shared" si="33"/>
        <v>0</v>
      </c>
      <c r="F1045" s="17" t="str">
        <f t="shared" si="34"/>
        <v/>
      </c>
    </row>
    <row r="1046" spans="1:6">
      <c r="A1046" s="165">
        <v>2150501</v>
      </c>
      <c r="B1046" s="165" t="s">
        <v>381</v>
      </c>
      <c r="C1046" s="187"/>
      <c r="D1046" s="184">
        <v>0</v>
      </c>
      <c r="E1046" s="184">
        <f t="shared" si="33"/>
        <v>0</v>
      </c>
      <c r="F1046" s="17" t="str">
        <f t="shared" si="34"/>
        <v/>
      </c>
    </row>
    <row r="1047" spans="1:6">
      <c r="A1047" s="165">
        <v>2150502</v>
      </c>
      <c r="B1047" s="165" t="s">
        <v>382</v>
      </c>
      <c r="C1047" s="187"/>
      <c r="D1047" s="184">
        <v>0</v>
      </c>
      <c r="E1047" s="184">
        <f t="shared" si="33"/>
        <v>0</v>
      </c>
      <c r="F1047" s="17" t="str">
        <f t="shared" si="34"/>
        <v/>
      </c>
    </row>
    <row r="1048" spans="1:6">
      <c r="A1048" s="165">
        <v>2150503</v>
      </c>
      <c r="B1048" s="165" t="s">
        <v>383</v>
      </c>
      <c r="C1048" s="187"/>
      <c r="D1048" s="184">
        <v>0</v>
      </c>
      <c r="E1048" s="184">
        <f t="shared" si="33"/>
        <v>0</v>
      </c>
      <c r="F1048" s="17" t="str">
        <f t="shared" si="34"/>
        <v/>
      </c>
    </row>
    <row r="1049" spans="1:6">
      <c r="A1049" s="165">
        <v>2150505</v>
      </c>
      <c r="B1049" s="165" t="s">
        <v>1171</v>
      </c>
      <c r="C1049" s="187"/>
      <c r="D1049" s="184">
        <v>0</v>
      </c>
      <c r="E1049" s="184">
        <f t="shared" si="33"/>
        <v>0</v>
      </c>
      <c r="F1049" s="17" t="str">
        <f t="shared" si="34"/>
        <v/>
      </c>
    </row>
    <row r="1050" spans="1:6">
      <c r="A1050" s="165">
        <v>2150507</v>
      </c>
      <c r="B1050" s="165" t="s">
        <v>1172</v>
      </c>
      <c r="C1050" s="187"/>
      <c r="D1050" s="184">
        <v>0</v>
      </c>
      <c r="E1050" s="184">
        <f t="shared" si="33"/>
        <v>0</v>
      </c>
      <c r="F1050" s="17" t="str">
        <f t="shared" si="34"/>
        <v/>
      </c>
    </row>
    <row r="1051" spans="1:6">
      <c r="A1051" s="165">
        <v>2150508</v>
      </c>
      <c r="B1051" s="165" t="s">
        <v>1173</v>
      </c>
      <c r="C1051" s="187"/>
      <c r="D1051" s="184">
        <v>0</v>
      </c>
      <c r="E1051" s="184">
        <f t="shared" si="33"/>
        <v>0</v>
      </c>
      <c r="F1051" s="17" t="str">
        <f t="shared" si="34"/>
        <v/>
      </c>
    </row>
    <row r="1052" spans="1:6">
      <c r="A1052" s="165">
        <v>2150516</v>
      </c>
      <c r="B1052" s="165" t="s">
        <v>1174</v>
      </c>
      <c r="C1052" s="187"/>
      <c r="D1052" s="184">
        <v>0</v>
      </c>
      <c r="E1052" s="184">
        <f t="shared" si="33"/>
        <v>0</v>
      </c>
      <c r="F1052" s="17" t="str">
        <f t="shared" si="34"/>
        <v/>
      </c>
    </row>
    <row r="1053" spans="1:6">
      <c r="A1053" s="165">
        <v>2150517</v>
      </c>
      <c r="B1053" s="165" t="s">
        <v>1175</v>
      </c>
      <c r="C1053" s="187"/>
      <c r="D1053" s="184">
        <v>0</v>
      </c>
      <c r="E1053" s="184">
        <f t="shared" si="33"/>
        <v>0</v>
      </c>
      <c r="F1053" s="17" t="str">
        <f t="shared" si="34"/>
        <v/>
      </c>
    </row>
    <row r="1054" spans="1:6">
      <c r="A1054" s="165">
        <v>2150550</v>
      </c>
      <c r="B1054" s="165" t="s">
        <v>390</v>
      </c>
      <c r="C1054" s="187"/>
      <c r="D1054" s="184">
        <v>0</v>
      </c>
      <c r="E1054" s="184">
        <f t="shared" si="33"/>
        <v>0</v>
      </c>
      <c r="F1054" s="17" t="str">
        <f t="shared" si="34"/>
        <v/>
      </c>
    </row>
    <row r="1055" spans="1:6">
      <c r="A1055" s="165">
        <v>2150599</v>
      </c>
      <c r="B1055" s="165" t="s">
        <v>1176</v>
      </c>
      <c r="C1055" s="187"/>
      <c r="D1055" s="184">
        <v>0</v>
      </c>
      <c r="E1055" s="184">
        <f t="shared" si="33"/>
        <v>0</v>
      </c>
      <c r="F1055" s="17" t="str">
        <f t="shared" si="34"/>
        <v/>
      </c>
    </row>
    <row r="1056" spans="1:6">
      <c r="A1056" s="165">
        <v>21507</v>
      </c>
      <c r="B1056" s="164" t="s">
        <v>1177</v>
      </c>
      <c r="C1056" s="188"/>
      <c r="D1056" s="183">
        <f>SUM(D1057:D1062)</f>
        <v>0</v>
      </c>
      <c r="E1056" s="183">
        <f t="shared" si="33"/>
        <v>0</v>
      </c>
      <c r="F1056" s="17" t="str">
        <f t="shared" si="34"/>
        <v/>
      </c>
    </row>
    <row r="1057" spans="1:6">
      <c r="A1057" s="165">
        <v>2150701</v>
      </c>
      <c r="B1057" s="165" t="s">
        <v>381</v>
      </c>
      <c r="C1057" s="187"/>
      <c r="D1057" s="184">
        <v>0</v>
      </c>
      <c r="E1057" s="184">
        <f t="shared" si="33"/>
        <v>0</v>
      </c>
      <c r="F1057" s="17" t="str">
        <f t="shared" si="34"/>
        <v/>
      </c>
    </row>
    <row r="1058" spans="1:6">
      <c r="A1058" s="165">
        <v>2150702</v>
      </c>
      <c r="B1058" s="165" t="s">
        <v>382</v>
      </c>
      <c r="C1058" s="187"/>
      <c r="D1058" s="184">
        <v>0</v>
      </c>
      <c r="E1058" s="184">
        <f t="shared" si="33"/>
        <v>0</v>
      </c>
      <c r="F1058" s="17" t="str">
        <f t="shared" si="34"/>
        <v/>
      </c>
    </row>
    <row r="1059" spans="1:6">
      <c r="A1059" s="165">
        <v>2150703</v>
      </c>
      <c r="B1059" s="165" t="s">
        <v>383</v>
      </c>
      <c r="C1059" s="187"/>
      <c r="D1059" s="184">
        <v>0</v>
      </c>
      <c r="E1059" s="184">
        <f t="shared" si="33"/>
        <v>0</v>
      </c>
      <c r="F1059" s="17" t="str">
        <f t="shared" si="34"/>
        <v/>
      </c>
    </row>
    <row r="1060" spans="1:6">
      <c r="A1060" s="165">
        <v>2150704</v>
      </c>
      <c r="B1060" s="165" t="s">
        <v>1178</v>
      </c>
      <c r="C1060" s="187"/>
      <c r="D1060" s="184">
        <v>0</v>
      </c>
      <c r="E1060" s="184">
        <f t="shared" si="33"/>
        <v>0</v>
      </c>
      <c r="F1060" s="17" t="str">
        <f t="shared" si="34"/>
        <v/>
      </c>
    </row>
    <row r="1061" spans="1:6">
      <c r="A1061" s="165">
        <v>2150705</v>
      </c>
      <c r="B1061" s="165" t="s">
        <v>1179</v>
      </c>
      <c r="C1061" s="187"/>
      <c r="D1061" s="184">
        <v>0</v>
      </c>
      <c r="E1061" s="184">
        <f t="shared" si="33"/>
        <v>0</v>
      </c>
      <c r="F1061" s="17" t="str">
        <f t="shared" si="34"/>
        <v/>
      </c>
    </row>
    <row r="1062" spans="1:6">
      <c r="A1062" s="165">
        <v>2150799</v>
      </c>
      <c r="B1062" s="165" t="s">
        <v>1180</v>
      </c>
      <c r="C1062" s="187"/>
      <c r="D1062" s="184">
        <v>0</v>
      </c>
      <c r="E1062" s="184">
        <f t="shared" si="33"/>
        <v>0</v>
      </c>
      <c r="F1062" s="17" t="str">
        <f t="shared" si="34"/>
        <v/>
      </c>
    </row>
    <row r="1063" ht="13.5" spans="1:6">
      <c r="A1063" s="165">
        <v>21508</v>
      </c>
      <c r="B1063" s="164" t="s">
        <v>1181</v>
      </c>
      <c r="C1063" s="183">
        <f>SUM(C1064:C1070)</f>
        <v>0</v>
      </c>
      <c r="D1063" s="183">
        <f>SUM(D1064:D1070)</f>
        <v>92</v>
      </c>
      <c r="E1063" s="183">
        <f t="shared" si="33"/>
        <v>92</v>
      </c>
      <c r="F1063" s="17" t="str">
        <f t="shared" si="34"/>
        <v/>
      </c>
    </row>
    <row r="1064" spans="1:6">
      <c r="A1064" s="165">
        <v>2150801</v>
      </c>
      <c r="B1064" s="165" t="s">
        <v>381</v>
      </c>
      <c r="C1064" s="187"/>
      <c r="D1064" s="184">
        <v>0</v>
      </c>
      <c r="E1064" s="184">
        <f t="shared" si="33"/>
        <v>0</v>
      </c>
      <c r="F1064" s="17" t="str">
        <f t="shared" si="34"/>
        <v/>
      </c>
    </row>
    <row r="1065" spans="1:6">
      <c r="A1065" s="165">
        <v>2150802</v>
      </c>
      <c r="B1065" s="165" t="s">
        <v>382</v>
      </c>
      <c r="C1065" s="187"/>
      <c r="D1065" s="184">
        <v>0</v>
      </c>
      <c r="E1065" s="184">
        <f t="shared" si="33"/>
        <v>0</v>
      </c>
      <c r="F1065" s="17" t="str">
        <f t="shared" si="34"/>
        <v/>
      </c>
    </row>
    <row r="1066" spans="1:6">
      <c r="A1066" s="165">
        <v>2150803</v>
      </c>
      <c r="B1066" s="165" t="s">
        <v>383</v>
      </c>
      <c r="C1066" s="187"/>
      <c r="D1066" s="184">
        <v>0</v>
      </c>
      <c r="E1066" s="184">
        <f t="shared" si="33"/>
        <v>0</v>
      </c>
      <c r="F1066" s="17" t="str">
        <f t="shared" si="34"/>
        <v/>
      </c>
    </row>
    <row r="1067" spans="1:6">
      <c r="A1067" s="165">
        <v>2150804</v>
      </c>
      <c r="B1067" s="165" t="s">
        <v>1182</v>
      </c>
      <c r="C1067" s="187"/>
      <c r="D1067" s="184">
        <v>0</v>
      </c>
      <c r="E1067" s="184">
        <f t="shared" si="33"/>
        <v>0</v>
      </c>
      <c r="F1067" s="17" t="str">
        <f t="shared" si="34"/>
        <v/>
      </c>
    </row>
    <row r="1068" spans="1:6">
      <c r="A1068" s="165">
        <v>2150805</v>
      </c>
      <c r="B1068" s="165" t="s">
        <v>1183</v>
      </c>
      <c r="C1068" s="187"/>
      <c r="D1068" s="184">
        <v>0</v>
      </c>
      <c r="E1068" s="184">
        <f t="shared" si="33"/>
        <v>0</v>
      </c>
      <c r="F1068" s="17" t="str">
        <f t="shared" si="34"/>
        <v/>
      </c>
    </row>
    <row r="1069" spans="1:6">
      <c r="A1069" s="165">
        <v>2150806</v>
      </c>
      <c r="B1069" s="165" t="s">
        <v>1184</v>
      </c>
      <c r="C1069" s="187"/>
      <c r="D1069" s="184">
        <v>0</v>
      </c>
      <c r="E1069" s="184">
        <f t="shared" si="33"/>
        <v>0</v>
      </c>
      <c r="F1069" s="17" t="str">
        <f t="shared" si="34"/>
        <v/>
      </c>
    </row>
    <row r="1070" ht="13.5" spans="1:6">
      <c r="A1070" s="165">
        <v>2150899</v>
      </c>
      <c r="B1070" s="165" t="s">
        <v>1185</v>
      </c>
      <c r="C1070" s="184"/>
      <c r="D1070" s="184">
        <v>92</v>
      </c>
      <c r="E1070" s="184">
        <f t="shared" si="33"/>
        <v>92</v>
      </c>
      <c r="F1070" s="17" t="str">
        <f t="shared" si="34"/>
        <v/>
      </c>
    </row>
    <row r="1071" ht="13.5" spans="1:6">
      <c r="A1071" s="165">
        <v>21599</v>
      </c>
      <c r="B1071" s="164" t="s">
        <v>1186</v>
      </c>
      <c r="C1071" s="183">
        <f>SUM(C1072:C1076)</f>
        <v>1323</v>
      </c>
      <c r="D1071" s="183">
        <f>SUM(D1072:D1076)</f>
        <v>284</v>
      </c>
      <c r="E1071" s="183">
        <f t="shared" si="33"/>
        <v>-1039</v>
      </c>
      <c r="F1071" s="17">
        <f t="shared" si="34"/>
        <v>-78.5</v>
      </c>
    </row>
    <row r="1072" spans="1:6">
      <c r="A1072" s="165">
        <v>2159901</v>
      </c>
      <c r="B1072" s="165" t="s">
        <v>1187</v>
      </c>
      <c r="C1072" s="187"/>
      <c r="D1072" s="184">
        <v>0</v>
      </c>
      <c r="E1072" s="184">
        <f t="shared" si="33"/>
        <v>0</v>
      </c>
      <c r="F1072" s="17" t="str">
        <f t="shared" si="34"/>
        <v/>
      </c>
    </row>
    <row r="1073" spans="1:6">
      <c r="A1073" s="165">
        <v>2159904</v>
      </c>
      <c r="B1073" s="165" t="s">
        <v>1188</v>
      </c>
      <c r="C1073" s="187"/>
      <c r="D1073" s="184">
        <v>0</v>
      </c>
      <c r="E1073" s="184">
        <f t="shared" si="33"/>
        <v>0</v>
      </c>
      <c r="F1073" s="17" t="str">
        <f t="shared" si="34"/>
        <v/>
      </c>
    </row>
    <row r="1074" spans="1:6">
      <c r="A1074" s="165">
        <v>2159905</v>
      </c>
      <c r="B1074" s="165" t="s">
        <v>1189</v>
      </c>
      <c r="C1074" s="187"/>
      <c r="D1074" s="184">
        <v>0</v>
      </c>
      <c r="E1074" s="184">
        <f t="shared" si="33"/>
        <v>0</v>
      </c>
      <c r="F1074" s="17" t="str">
        <f t="shared" si="34"/>
        <v/>
      </c>
    </row>
    <row r="1075" spans="1:6">
      <c r="A1075" s="165">
        <v>2159906</v>
      </c>
      <c r="B1075" s="165" t="s">
        <v>1190</v>
      </c>
      <c r="C1075" s="187"/>
      <c r="D1075" s="184">
        <v>0</v>
      </c>
      <c r="E1075" s="184">
        <f t="shared" si="33"/>
        <v>0</v>
      </c>
      <c r="F1075" s="17" t="str">
        <f t="shared" si="34"/>
        <v/>
      </c>
    </row>
    <row r="1076" ht="13.5" spans="1:6">
      <c r="A1076" s="165">
        <v>2159999</v>
      </c>
      <c r="B1076" s="165" t="s">
        <v>1191</v>
      </c>
      <c r="C1076" s="184">
        <v>1323</v>
      </c>
      <c r="D1076" s="184">
        <v>284</v>
      </c>
      <c r="E1076" s="184">
        <f t="shared" si="33"/>
        <v>-1039</v>
      </c>
      <c r="F1076" s="17">
        <f t="shared" si="34"/>
        <v>-78.5</v>
      </c>
    </row>
    <row r="1077" ht="13.5" spans="1:6">
      <c r="A1077" s="165">
        <v>216</v>
      </c>
      <c r="B1077" s="164" t="s">
        <v>1192</v>
      </c>
      <c r="C1077" s="183">
        <f>SUM(C1078,C1088,C1094)</f>
        <v>1234</v>
      </c>
      <c r="D1077" s="183">
        <f>SUM(D1078,D1088,D1094)</f>
        <v>342</v>
      </c>
      <c r="E1077" s="183">
        <f t="shared" si="33"/>
        <v>-892</v>
      </c>
      <c r="F1077" s="17">
        <f t="shared" si="34"/>
        <v>-72.3</v>
      </c>
    </row>
    <row r="1078" ht="13.5" spans="1:6">
      <c r="A1078" s="165">
        <v>21602</v>
      </c>
      <c r="B1078" s="164" t="s">
        <v>1193</v>
      </c>
      <c r="C1078" s="183">
        <f>SUM(C1079:C1087)</f>
        <v>672</v>
      </c>
      <c r="D1078" s="183">
        <f>SUM(D1079:D1087)</f>
        <v>342</v>
      </c>
      <c r="E1078" s="183">
        <f t="shared" si="33"/>
        <v>-330</v>
      </c>
      <c r="F1078" s="17">
        <f t="shared" si="34"/>
        <v>-49.1</v>
      </c>
    </row>
    <row r="1079" ht="13.5" spans="1:6">
      <c r="A1079" s="165">
        <v>2160201</v>
      </c>
      <c r="B1079" s="165" t="s">
        <v>381</v>
      </c>
      <c r="C1079" s="184">
        <v>148</v>
      </c>
      <c r="D1079" s="184">
        <v>168</v>
      </c>
      <c r="E1079" s="184">
        <f t="shared" si="33"/>
        <v>20</v>
      </c>
      <c r="F1079" s="17">
        <f t="shared" si="34"/>
        <v>13.5</v>
      </c>
    </row>
    <row r="1080" spans="1:6">
      <c r="A1080" s="165">
        <v>2160202</v>
      </c>
      <c r="B1080" s="165" t="s">
        <v>382</v>
      </c>
      <c r="C1080" s="187"/>
      <c r="D1080" s="184">
        <v>1</v>
      </c>
      <c r="E1080" s="184">
        <f t="shared" si="33"/>
        <v>1</v>
      </c>
      <c r="F1080" s="17" t="str">
        <f t="shared" si="34"/>
        <v/>
      </c>
    </row>
    <row r="1081" spans="1:6">
      <c r="A1081" s="165">
        <v>2160203</v>
      </c>
      <c r="B1081" s="165" t="s">
        <v>383</v>
      </c>
      <c r="C1081" s="187"/>
      <c r="D1081" s="184">
        <v>0</v>
      </c>
      <c r="E1081" s="184">
        <f t="shared" si="33"/>
        <v>0</v>
      </c>
      <c r="F1081" s="17" t="str">
        <f t="shared" si="34"/>
        <v/>
      </c>
    </row>
    <row r="1082" spans="1:6">
      <c r="A1082" s="165">
        <v>2160216</v>
      </c>
      <c r="B1082" s="165" t="s">
        <v>1194</v>
      </c>
      <c r="C1082" s="187"/>
      <c r="D1082" s="184">
        <v>0</v>
      </c>
      <c r="E1082" s="184">
        <f t="shared" si="33"/>
        <v>0</v>
      </c>
      <c r="F1082" s="17" t="str">
        <f t="shared" si="34"/>
        <v/>
      </c>
    </row>
    <row r="1083" spans="1:6">
      <c r="A1083" s="165">
        <v>2160217</v>
      </c>
      <c r="B1083" s="165" t="s">
        <v>1195</v>
      </c>
      <c r="C1083" s="187"/>
      <c r="D1083" s="184">
        <v>0</v>
      </c>
      <c r="E1083" s="184">
        <f t="shared" si="33"/>
        <v>0</v>
      </c>
      <c r="F1083" s="17" t="str">
        <f t="shared" si="34"/>
        <v/>
      </c>
    </row>
    <row r="1084" spans="1:6">
      <c r="A1084" s="165">
        <v>2160218</v>
      </c>
      <c r="B1084" s="165" t="s">
        <v>1196</v>
      </c>
      <c r="C1084" s="187"/>
      <c r="D1084" s="184">
        <v>0</v>
      </c>
      <c r="E1084" s="184">
        <f t="shared" si="33"/>
        <v>0</v>
      </c>
      <c r="F1084" s="17" t="str">
        <f t="shared" si="34"/>
        <v/>
      </c>
    </row>
    <row r="1085" ht="13.5" spans="1:6">
      <c r="A1085" s="165">
        <v>2160219</v>
      </c>
      <c r="B1085" s="165" t="s">
        <v>1197</v>
      </c>
      <c r="C1085" s="184">
        <v>266</v>
      </c>
      <c r="D1085" s="184">
        <v>18</v>
      </c>
      <c r="E1085" s="184">
        <f t="shared" si="33"/>
        <v>-248</v>
      </c>
      <c r="F1085" s="17">
        <f t="shared" si="34"/>
        <v>-93.2</v>
      </c>
    </row>
    <row r="1086" spans="1:6">
      <c r="A1086" s="165">
        <v>2160250</v>
      </c>
      <c r="B1086" s="165" t="s">
        <v>390</v>
      </c>
      <c r="C1086" s="187"/>
      <c r="D1086" s="184">
        <v>0</v>
      </c>
      <c r="E1086" s="184">
        <f t="shared" si="33"/>
        <v>0</v>
      </c>
      <c r="F1086" s="17" t="str">
        <f t="shared" si="34"/>
        <v/>
      </c>
    </row>
    <row r="1087" ht="13.5" spans="1:6">
      <c r="A1087" s="165">
        <v>2160299</v>
      </c>
      <c r="B1087" s="165" t="s">
        <v>1198</v>
      </c>
      <c r="C1087" s="184">
        <v>258</v>
      </c>
      <c r="D1087" s="184">
        <v>155</v>
      </c>
      <c r="E1087" s="184">
        <f t="shared" si="33"/>
        <v>-103</v>
      </c>
      <c r="F1087" s="17">
        <f t="shared" si="34"/>
        <v>-39.9</v>
      </c>
    </row>
    <row r="1088" spans="1:6">
      <c r="A1088" s="165">
        <v>21606</v>
      </c>
      <c r="B1088" s="164" t="s">
        <v>1199</v>
      </c>
      <c r="C1088" s="188"/>
      <c r="D1088" s="183">
        <f>SUM(D1089:D1093)</f>
        <v>0</v>
      </c>
      <c r="E1088" s="183">
        <f t="shared" si="33"/>
        <v>0</v>
      </c>
      <c r="F1088" s="17" t="str">
        <f t="shared" si="34"/>
        <v/>
      </c>
    </row>
    <row r="1089" spans="1:6">
      <c r="A1089" s="165">
        <v>2160601</v>
      </c>
      <c r="B1089" s="165" t="s">
        <v>381</v>
      </c>
      <c r="C1089" s="187"/>
      <c r="D1089" s="184">
        <v>0</v>
      </c>
      <c r="E1089" s="184">
        <f t="shared" si="33"/>
        <v>0</v>
      </c>
      <c r="F1089" s="17" t="str">
        <f t="shared" si="34"/>
        <v/>
      </c>
    </row>
    <row r="1090" spans="1:6">
      <c r="A1090" s="165">
        <v>2160602</v>
      </c>
      <c r="B1090" s="165" t="s">
        <v>382</v>
      </c>
      <c r="C1090" s="187"/>
      <c r="D1090" s="184">
        <v>0</v>
      </c>
      <c r="E1090" s="184">
        <f t="shared" si="33"/>
        <v>0</v>
      </c>
      <c r="F1090" s="17" t="str">
        <f t="shared" si="34"/>
        <v/>
      </c>
    </row>
    <row r="1091" spans="1:6">
      <c r="A1091" s="165">
        <v>2160603</v>
      </c>
      <c r="B1091" s="165" t="s">
        <v>383</v>
      </c>
      <c r="C1091" s="187"/>
      <c r="D1091" s="184">
        <v>0</v>
      </c>
      <c r="E1091" s="184">
        <f t="shared" si="33"/>
        <v>0</v>
      </c>
      <c r="F1091" s="17" t="str">
        <f t="shared" si="34"/>
        <v/>
      </c>
    </row>
    <row r="1092" spans="1:6">
      <c r="A1092" s="165">
        <v>2160607</v>
      </c>
      <c r="B1092" s="165" t="s">
        <v>1200</v>
      </c>
      <c r="C1092" s="187"/>
      <c r="D1092" s="184">
        <v>0</v>
      </c>
      <c r="E1092" s="184">
        <f t="shared" ref="E1092:E1155" si="35">D1092-C1092</f>
        <v>0</v>
      </c>
      <c r="F1092" s="17" t="str">
        <f t="shared" ref="F1092:F1155" si="36">IF(C1092&lt;&gt;0,ROUND(100*(D1092/C1092-1),1),"")</f>
        <v/>
      </c>
    </row>
    <row r="1093" spans="1:6">
      <c r="A1093" s="165">
        <v>2160699</v>
      </c>
      <c r="B1093" s="165" t="s">
        <v>1201</v>
      </c>
      <c r="C1093" s="187"/>
      <c r="D1093" s="184">
        <v>0</v>
      </c>
      <c r="E1093" s="184">
        <f t="shared" si="35"/>
        <v>0</v>
      </c>
      <c r="F1093" s="17" t="str">
        <f t="shared" si="36"/>
        <v/>
      </c>
    </row>
    <row r="1094" ht="13.5" spans="1:6">
      <c r="A1094" s="165">
        <v>21699</v>
      </c>
      <c r="B1094" s="164" t="s">
        <v>1202</v>
      </c>
      <c r="C1094" s="183">
        <f>SUM(C1095:C1096)</f>
        <v>562</v>
      </c>
      <c r="D1094" s="183">
        <f>SUM(D1095:D1096)</f>
        <v>0</v>
      </c>
      <c r="E1094" s="183">
        <f t="shared" si="35"/>
        <v>-562</v>
      </c>
      <c r="F1094" s="17">
        <f t="shared" si="36"/>
        <v>-100</v>
      </c>
    </row>
    <row r="1095" spans="1:6">
      <c r="A1095" s="165">
        <v>2169901</v>
      </c>
      <c r="B1095" s="165" t="s">
        <v>1203</v>
      </c>
      <c r="C1095" s="187"/>
      <c r="D1095" s="184">
        <v>0</v>
      </c>
      <c r="E1095" s="184">
        <f t="shared" si="35"/>
        <v>0</v>
      </c>
      <c r="F1095" s="17" t="str">
        <f t="shared" si="36"/>
        <v/>
      </c>
    </row>
    <row r="1096" ht="13.5" spans="1:6">
      <c r="A1096" s="165">
        <v>2169999</v>
      </c>
      <c r="B1096" s="165" t="s">
        <v>1204</v>
      </c>
      <c r="C1096" s="184">
        <v>562</v>
      </c>
      <c r="D1096" s="184">
        <v>0</v>
      </c>
      <c r="E1096" s="184">
        <f t="shared" si="35"/>
        <v>-562</v>
      </c>
      <c r="F1096" s="17">
        <f t="shared" si="36"/>
        <v>-100</v>
      </c>
    </row>
    <row r="1097" ht="13.5" spans="1:6">
      <c r="A1097" s="165">
        <v>217</v>
      </c>
      <c r="B1097" s="164" t="s">
        <v>1205</v>
      </c>
      <c r="C1097" s="183">
        <f>SUM(C1098,C1105,C1115,C1121,C1124)</f>
        <v>1300</v>
      </c>
      <c r="D1097" s="183">
        <f>SUM(D1098,D1105,D1115,D1121,D1124)</f>
        <v>112</v>
      </c>
      <c r="E1097" s="183">
        <f t="shared" si="35"/>
        <v>-1188</v>
      </c>
      <c r="F1097" s="17">
        <f t="shared" si="36"/>
        <v>-91.4</v>
      </c>
    </row>
    <row r="1098" spans="1:6">
      <c r="A1098" s="165">
        <v>21701</v>
      </c>
      <c r="B1098" s="164" t="s">
        <v>1206</v>
      </c>
      <c r="C1098" s="188"/>
      <c r="D1098" s="183">
        <f>SUM(D1099:D1104)</f>
        <v>0</v>
      </c>
      <c r="E1098" s="183">
        <f t="shared" si="35"/>
        <v>0</v>
      </c>
      <c r="F1098" s="17" t="str">
        <f t="shared" si="36"/>
        <v/>
      </c>
    </row>
    <row r="1099" spans="1:6">
      <c r="A1099" s="165">
        <v>2170101</v>
      </c>
      <c r="B1099" s="165" t="s">
        <v>381</v>
      </c>
      <c r="C1099" s="187"/>
      <c r="D1099" s="184">
        <v>0</v>
      </c>
      <c r="E1099" s="184">
        <f t="shared" si="35"/>
        <v>0</v>
      </c>
      <c r="F1099" s="17" t="str">
        <f t="shared" si="36"/>
        <v/>
      </c>
    </row>
    <row r="1100" spans="1:6">
      <c r="A1100" s="165">
        <v>2170102</v>
      </c>
      <c r="B1100" s="165" t="s">
        <v>382</v>
      </c>
      <c r="C1100" s="187"/>
      <c r="D1100" s="184">
        <v>0</v>
      </c>
      <c r="E1100" s="184">
        <f t="shared" si="35"/>
        <v>0</v>
      </c>
      <c r="F1100" s="17" t="str">
        <f t="shared" si="36"/>
        <v/>
      </c>
    </row>
    <row r="1101" spans="1:6">
      <c r="A1101" s="165">
        <v>2170103</v>
      </c>
      <c r="B1101" s="165" t="s">
        <v>383</v>
      </c>
      <c r="C1101" s="187"/>
      <c r="D1101" s="184">
        <v>0</v>
      </c>
      <c r="E1101" s="184">
        <f t="shared" si="35"/>
        <v>0</v>
      </c>
      <c r="F1101" s="17" t="str">
        <f t="shared" si="36"/>
        <v/>
      </c>
    </row>
    <row r="1102" spans="1:6">
      <c r="A1102" s="165">
        <v>2170104</v>
      </c>
      <c r="B1102" s="165" t="s">
        <v>1207</v>
      </c>
      <c r="C1102" s="187"/>
      <c r="D1102" s="184">
        <v>0</v>
      </c>
      <c r="E1102" s="184">
        <f t="shared" si="35"/>
        <v>0</v>
      </c>
      <c r="F1102" s="17" t="str">
        <f t="shared" si="36"/>
        <v/>
      </c>
    </row>
    <row r="1103" spans="1:6">
      <c r="A1103" s="165">
        <v>2170150</v>
      </c>
      <c r="B1103" s="165" t="s">
        <v>390</v>
      </c>
      <c r="C1103" s="187"/>
      <c r="D1103" s="184">
        <v>0</v>
      </c>
      <c r="E1103" s="184">
        <f t="shared" si="35"/>
        <v>0</v>
      </c>
      <c r="F1103" s="17" t="str">
        <f t="shared" si="36"/>
        <v/>
      </c>
    </row>
    <row r="1104" spans="1:6">
      <c r="A1104" s="165">
        <v>2170199</v>
      </c>
      <c r="B1104" s="165" t="s">
        <v>1208</v>
      </c>
      <c r="C1104" s="187"/>
      <c r="D1104" s="184">
        <v>0</v>
      </c>
      <c r="E1104" s="184">
        <f t="shared" si="35"/>
        <v>0</v>
      </c>
      <c r="F1104" s="17" t="str">
        <f t="shared" si="36"/>
        <v/>
      </c>
    </row>
    <row r="1105" spans="1:6">
      <c r="A1105" s="165">
        <v>21702</v>
      </c>
      <c r="B1105" s="164" t="s">
        <v>1209</v>
      </c>
      <c r="C1105" s="188"/>
      <c r="D1105" s="183">
        <f>SUM(D1106:D1114)</f>
        <v>0</v>
      </c>
      <c r="E1105" s="183">
        <f t="shared" si="35"/>
        <v>0</v>
      </c>
      <c r="F1105" s="17" t="str">
        <f t="shared" si="36"/>
        <v/>
      </c>
    </row>
    <row r="1106" spans="1:6">
      <c r="A1106" s="165">
        <v>2170201</v>
      </c>
      <c r="B1106" s="165" t="s">
        <v>1210</v>
      </c>
      <c r="C1106" s="187"/>
      <c r="D1106" s="184">
        <v>0</v>
      </c>
      <c r="E1106" s="184">
        <f t="shared" si="35"/>
        <v>0</v>
      </c>
      <c r="F1106" s="17" t="str">
        <f t="shared" si="36"/>
        <v/>
      </c>
    </row>
    <row r="1107" spans="1:6">
      <c r="A1107" s="165">
        <v>2170202</v>
      </c>
      <c r="B1107" s="165" t="s">
        <v>1211</v>
      </c>
      <c r="C1107" s="187"/>
      <c r="D1107" s="184">
        <v>0</v>
      </c>
      <c r="E1107" s="184">
        <f t="shared" si="35"/>
        <v>0</v>
      </c>
      <c r="F1107" s="17" t="str">
        <f t="shared" si="36"/>
        <v/>
      </c>
    </row>
    <row r="1108" spans="1:6">
      <c r="A1108" s="165">
        <v>2170203</v>
      </c>
      <c r="B1108" s="165" t="s">
        <v>1212</v>
      </c>
      <c r="C1108" s="187"/>
      <c r="D1108" s="184">
        <v>0</v>
      </c>
      <c r="E1108" s="184">
        <f t="shared" si="35"/>
        <v>0</v>
      </c>
      <c r="F1108" s="17" t="str">
        <f t="shared" si="36"/>
        <v/>
      </c>
    </row>
    <row r="1109" spans="1:6">
      <c r="A1109" s="165">
        <v>2170204</v>
      </c>
      <c r="B1109" s="165" t="s">
        <v>1213</v>
      </c>
      <c r="C1109" s="187"/>
      <c r="D1109" s="184">
        <v>0</v>
      </c>
      <c r="E1109" s="184">
        <f t="shared" si="35"/>
        <v>0</v>
      </c>
      <c r="F1109" s="17" t="str">
        <f t="shared" si="36"/>
        <v/>
      </c>
    </row>
    <row r="1110" spans="1:6">
      <c r="A1110" s="165">
        <v>2170205</v>
      </c>
      <c r="B1110" s="165" t="s">
        <v>1214</v>
      </c>
      <c r="C1110" s="187"/>
      <c r="D1110" s="184">
        <v>0</v>
      </c>
      <c r="E1110" s="184">
        <f t="shared" si="35"/>
        <v>0</v>
      </c>
      <c r="F1110" s="17" t="str">
        <f t="shared" si="36"/>
        <v/>
      </c>
    </row>
    <row r="1111" spans="1:6">
      <c r="A1111" s="165">
        <v>2170206</v>
      </c>
      <c r="B1111" s="165" t="s">
        <v>1215</v>
      </c>
      <c r="C1111" s="187"/>
      <c r="D1111" s="184">
        <v>0</v>
      </c>
      <c r="E1111" s="184">
        <f t="shared" si="35"/>
        <v>0</v>
      </c>
      <c r="F1111" s="17" t="str">
        <f t="shared" si="36"/>
        <v/>
      </c>
    </row>
    <row r="1112" spans="1:6">
      <c r="A1112" s="165">
        <v>2170207</v>
      </c>
      <c r="B1112" s="165" t="s">
        <v>1216</v>
      </c>
      <c r="C1112" s="187"/>
      <c r="D1112" s="184">
        <v>0</v>
      </c>
      <c r="E1112" s="184">
        <f t="shared" si="35"/>
        <v>0</v>
      </c>
      <c r="F1112" s="17" t="str">
        <f t="shared" si="36"/>
        <v/>
      </c>
    </row>
    <row r="1113" spans="1:6">
      <c r="A1113" s="165">
        <v>2170208</v>
      </c>
      <c r="B1113" s="165" t="s">
        <v>1217</v>
      </c>
      <c r="C1113" s="187"/>
      <c r="D1113" s="184">
        <v>0</v>
      </c>
      <c r="E1113" s="184">
        <f t="shared" si="35"/>
        <v>0</v>
      </c>
      <c r="F1113" s="17" t="str">
        <f t="shared" si="36"/>
        <v/>
      </c>
    </row>
    <row r="1114" spans="1:6">
      <c r="A1114" s="165">
        <v>2170299</v>
      </c>
      <c r="B1114" s="165" t="s">
        <v>1218</v>
      </c>
      <c r="C1114" s="187"/>
      <c r="D1114" s="184">
        <v>0</v>
      </c>
      <c r="E1114" s="184">
        <f t="shared" si="35"/>
        <v>0</v>
      </c>
      <c r="F1114" s="17" t="str">
        <f t="shared" si="36"/>
        <v/>
      </c>
    </row>
    <row r="1115" ht="13.5" spans="1:6">
      <c r="A1115" s="165">
        <v>21703</v>
      </c>
      <c r="B1115" s="164" t="s">
        <v>1219</v>
      </c>
      <c r="C1115" s="183">
        <f>SUM(C1116:C1120)</f>
        <v>1166</v>
      </c>
      <c r="D1115" s="183">
        <f>SUM(D1116:D1120)</f>
        <v>112</v>
      </c>
      <c r="E1115" s="183">
        <f t="shared" si="35"/>
        <v>-1054</v>
      </c>
      <c r="F1115" s="17">
        <f t="shared" si="36"/>
        <v>-90.4</v>
      </c>
    </row>
    <row r="1116" spans="1:6">
      <c r="A1116" s="165">
        <v>2170301</v>
      </c>
      <c r="B1116" s="165" t="s">
        <v>1220</v>
      </c>
      <c r="C1116" s="187"/>
      <c r="D1116" s="184">
        <v>0</v>
      </c>
      <c r="E1116" s="184">
        <f t="shared" si="35"/>
        <v>0</v>
      </c>
      <c r="F1116" s="17" t="str">
        <f t="shared" si="36"/>
        <v/>
      </c>
    </row>
    <row r="1117" ht="13.5" spans="1:6">
      <c r="A1117" s="165">
        <v>2170302</v>
      </c>
      <c r="B1117" s="165" t="s">
        <v>1221</v>
      </c>
      <c r="C1117" s="184">
        <v>563</v>
      </c>
      <c r="D1117" s="184">
        <v>112</v>
      </c>
      <c r="E1117" s="184">
        <f t="shared" si="35"/>
        <v>-451</v>
      </c>
      <c r="F1117" s="17">
        <f t="shared" si="36"/>
        <v>-80.1</v>
      </c>
    </row>
    <row r="1118" spans="1:6">
      <c r="A1118" s="165">
        <v>2170303</v>
      </c>
      <c r="B1118" s="165" t="s">
        <v>1222</v>
      </c>
      <c r="C1118" s="187"/>
      <c r="D1118" s="184">
        <v>0</v>
      </c>
      <c r="E1118" s="184">
        <f t="shared" si="35"/>
        <v>0</v>
      </c>
      <c r="F1118" s="17" t="str">
        <f t="shared" si="36"/>
        <v/>
      </c>
    </row>
    <row r="1119" spans="1:6">
      <c r="A1119" s="165">
        <v>2170304</v>
      </c>
      <c r="B1119" s="165" t="s">
        <v>1223</v>
      </c>
      <c r="C1119" s="187"/>
      <c r="D1119" s="184">
        <v>0</v>
      </c>
      <c r="E1119" s="184">
        <f t="shared" si="35"/>
        <v>0</v>
      </c>
      <c r="F1119" s="17" t="str">
        <f t="shared" si="36"/>
        <v/>
      </c>
    </row>
    <row r="1120" ht="13.5" spans="1:6">
      <c r="A1120" s="165">
        <v>2170399</v>
      </c>
      <c r="B1120" s="165" t="s">
        <v>1224</v>
      </c>
      <c r="C1120" s="184">
        <v>603</v>
      </c>
      <c r="D1120" s="184">
        <v>0</v>
      </c>
      <c r="E1120" s="184">
        <f t="shared" si="35"/>
        <v>-603</v>
      </c>
      <c r="F1120" s="17">
        <f t="shared" si="36"/>
        <v>-100</v>
      </c>
    </row>
    <row r="1121" spans="1:6">
      <c r="A1121" s="165">
        <v>21704</v>
      </c>
      <c r="B1121" s="164" t="s">
        <v>1225</v>
      </c>
      <c r="C1121" s="188"/>
      <c r="D1121" s="183">
        <f>SUM(D1122:D1123)</f>
        <v>0</v>
      </c>
      <c r="E1121" s="183">
        <f t="shared" si="35"/>
        <v>0</v>
      </c>
      <c r="F1121" s="17" t="str">
        <f t="shared" si="36"/>
        <v/>
      </c>
    </row>
    <row r="1122" spans="1:6">
      <c r="A1122" s="165">
        <v>2170401</v>
      </c>
      <c r="B1122" s="165" t="s">
        <v>1226</v>
      </c>
      <c r="C1122" s="187"/>
      <c r="D1122" s="184">
        <v>0</v>
      </c>
      <c r="E1122" s="184">
        <f t="shared" si="35"/>
        <v>0</v>
      </c>
      <c r="F1122" s="17" t="str">
        <f t="shared" si="36"/>
        <v/>
      </c>
    </row>
    <row r="1123" spans="1:6">
      <c r="A1123" s="165">
        <v>2170499</v>
      </c>
      <c r="B1123" s="165" t="s">
        <v>1227</v>
      </c>
      <c r="C1123" s="187"/>
      <c r="D1123" s="184">
        <v>0</v>
      </c>
      <c r="E1123" s="184">
        <f t="shared" si="35"/>
        <v>0</v>
      </c>
      <c r="F1123" s="17" t="str">
        <f t="shared" si="36"/>
        <v/>
      </c>
    </row>
    <row r="1124" ht="13.5" spans="1:6">
      <c r="A1124" s="165">
        <v>21799</v>
      </c>
      <c r="B1124" s="164" t="s">
        <v>1228</v>
      </c>
      <c r="C1124" s="183">
        <f>SUM(C1125:C1126)</f>
        <v>134</v>
      </c>
      <c r="D1124" s="183">
        <f>SUM(D1125:D1126)</f>
        <v>0</v>
      </c>
      <c r="E1124" s="183">
        <f t="shared" si="35"/>
        <v>-134</v>
      </c>
      <c r="F1124" s="17">
        <f t="shared" si="36"/>
        <v>-100</v>
      </c>
    </row>
    <row r="1125" ht="13.5" spans="1:6">
      <c r="A1125" s="165">
        <v>2179902</v>
      </c>
      <c r="B1125" s="165" t="s">
        <v>1229</v>
      </c>
      <c r="C1125" s="184">
        <v>134</v>
      </c>
      <c r="D1125" s="184">
        <v>0</v>
      </c>
      <c r="E1125" s="184">
        <f t="shared" si="35"/>
        <v>-134</v>
      </c>
      <c r="F1125" s="17">
        <f t="shared" si="36"/>
        <v>-100</v>
      </c>
    </row>
    <row r="1126" spans="1:6">
      <c r="A1126" s="165">
        <v>2179999</v>
      </c>
      <c r="B1126" s="165" t="s">
        <v>1230</v>
      </c>
      <c r="C1126" s="187"/>
      <c r="D1126" s="184">
        <v>0</v>
      </c>
      <c r="E1126" s="184">
        <f t="shared" si="35"/>
        <v>0</v>
      </c>
      <c r="F1126" s="17" t="str">
        <f t="shared" si="36"/>
        <v/>
      </c>
    </row>
    <row r="1127" spans="1:6">
      <c r="A1127" s="165">
        <v>219</v>
      </c>
      <c r="B1127" s="164" t="s">
        <v>1231</v>
      </c>
      <c r="C1127" s="188"/>
      <c r="D1127" s="183">
        <f>SUM(D1128:D1136)</f>
        <v>0</v>
      </c>
      <c r="E1127" s="183">
        <f t="shared" si="35"/>
        <v>0</v>
      </c>
      <c r="F1127" s="17" t="str">
        <f t="shared" si="36"/>
        <v/>
      </c>
    </row>
    <row r="1128" spans="1:6">
      <c r="A1128" s="165">
        <v>21901</v>
      </c>
      <c r="B1128" s="164" t="s">
        <v>1232</v>
      </c>
      <c r="C1128" s="188"/>
      <c r="D1128" s="183">
        <v>0</v>
      </c>
      <c r="E1128" s="183">
        <f t="shared" si="35"/>
        <v>0</v>
      </c>
      <c r="F1128" s="17" t="str">
        <f t="shared" si="36"/>
        <v/>
      </c>
    </row>
    <row r="1129" spans="1:6">
      <c r="A1129" s="165">
        <v>21902</v>
      </c>
      <c r="B1129" s="164" t="s">
        <v>1233</v>
      </c>
      <c r="C1129" s="188"/>
      <c r="D1129" s="183">
        <v>0</v>
      </c>
      <c r="E1129" s="183">
        <f t="shared" si="35"/>
        <v>0</v>
      </c>
      <c r="F1129" s="17" t="str">
        <f t="shared" si="36"/>
        <v/>
      </c>
    </row>
    <row r="1130" spans="1:6">
      <c r="A1130" s="165">
        <v>21903</v>
      </c>
      <c r="B1130" s="164" t="s">
        <v>1234</v>
      </c>
      <c r="C1130" s="188"/>
      <c r="D1130" s="183">
        <v>0</v>
      </c>
      <c r="E1130" s="183">
        <f t="shared" si="35"/>
        <v>0</v>
      </c>
      <c r="F1130" s="17" t="str">
        <f t="shared" si="36"/>
        <v/>
      </c>
    </row>
    <row r="1131" spans="1:6">
      <c r="A1131" s="165">
        <v>21904</v>
      </c>
      <c r="B1131" s="164" t="s">
        <v>1235</v>
      </c>
      <c r="C1131" s="188"/>
      <c r="D1131" s="183">
        <v>0</v>
      </c>
      <c r="E1131" s="183">
        <f t="shared" si="35"/>
        <v>0</v>
      </c>
      <c r="F1131" s="17" t="str">
        <f t="shared" si="36"/>
        <v/>
      </c>
    </row>
    <row r="1132" spans="1:6">
      <c r="A1132" s="165">
        <v>21905</v>
      </c>
      <c r="B1132" s="164" t="s">
        <v>1236</v>
      </c>
      <c r="C1132" s="188"/>
      <c r="D1132" s="183">
        <v>0</v>
      </c>
      <c r="E1132" s="183">
        <f t="shared" si="35"/>
        <v>0</v>
      </c>
      <c r="F1132" s="17" t="str">
        <f t="shared" si="36"/>
        <v/>
      </c>
    </row>
    <row r="1133" spans="1:6">
      <c r="A1133" s="165">
        <v>21906</v>
      </c>
      <c r="B1133" s="164" t="s">
        <v>1012</v>
      </c>
      <c r="C1133" s="188"/>
      <c r="D1133" s="183">
        <v>0</v>
      </c>
      <c r="E1133" s="183">
        <f t="shared" si="35"/>
        <v>0</v>
      </c>
      <c r="F1133" s="17" t="str">
        <f t="shared" si="36"/>
        <v/>
      </c>
    </row>
    <row r="1134" spans="1:6">
      <c r="A1134" s="165">
        <v>21907</v>
      </c>
      <c r="B1134" s="164" t="s">
        <v>1237</v>
      </c>
      <c r="C1134" s="188"/>
      <c r="D1134" s="183">
        <v>0</v>
      </c>
      <c r="E1134" s="183">
        <f t="shared" si="35"/>
        <v>0</v>
      </c>
      <c r="F1134" s="17" t="str">
        <f t="shared" si="36"/>
        <v/>
      </c>
    </row>
    <row r="1135" spans="1:6">
      <c r="A1135" s="165">
        <v>21908</v>
      </c>
      <c r="B1135" s="164" t="s">
        <v>1238</v>
      </c>
      <c r="C1135" s="188"/>
      <c r="D1135" s="183">
        <v>0</v>
      </c>
      <c r="E1135" s="183">
        <f t="shared" si="35"/>
        <v>0</v>
      </c>
      <c r="F1135" s="17" t="str">
        <f t="shared" si="36"/>
        <v/>
      </c>
    </row>
    <row r="1136" spans="1:6">
      <c r="A1136" s="165">
        <v>21999</v>
      </c>
      <c r="B1136" s="164" t="s">
        <v>1239</v>
      </c>
      <c r="C1136" s="188"/>
      <c r="D1136" s="183">
        <v>0</v>
      </c>
      <c r="E1136" s="183">
        <f t="shared" si="35"/>
        <v>0</v>
      </c>
      <c r="F1136" s="17" t="str">
        <f t="shared" si="36"/>
        <v/>
      </c>
    </row>
    <row r="1137" ht="13.5" spans="1:6">
      <c r="A1137" s="165">
        <v>220</v>
      </c>
      <c r="B1137" s="164" t="s">
        <v>1240</v>
      </c>
      <c r="C1137" s="183">
        <f>SUM(C1138,C1165,C1180)</f>
        <v>2194</v>
      </c>
      <c r="D1137" s="183">
        <f>SUM(D1138,D1165,D1180)</f>
        <v>1266</v>
      </c>
      <c r="E1137" s="183">
        <f t="shared" si="35"/>
        <v>-928</v>
      </c>
      <c r="F1137" s="17">
        <f t="shared" si="36"/>
        <v>-42.3</v>
      </c>
    </row>
    <row r="1138" ht="13.5" spans="1:6">
      <c r="A1138" s="165">
        <v>22001</v>
      </c>
      <c r="B1138" s="164" t="s">
        <v>1241</v>
      </c>
      <c r="C1138" s="183">
        <f>SUM(C1139:C1164)</f>
        <v>1946</v>
      </c>
      <c r="D1138" s="183">
        <f>SUM(D1139:D1164)</f>
        <v>1169</v>
      </c>
      <c r="E1138" s="183">
        <f t="shared" si="35"/>
        <v>-777</v>
      </c>
      <c r="F1138" s="17">
        <f t="shared" si="36"/>
        <v>-39.9</v>
      </c>
    </row>
    <row r="1139" ht="13.5" spans="1:6">
      <c r="A1139" s="165">
        <v>2200101</v>
      </c>
      <c r="B1139" s="165" t="s">
        <v>381</v>
      </c>
      <c r="C1139" s="184">
        <v>532</v>
      </c>
      <c r="D1139" s="184">
        <v>482</v>
      </c>
      <c r="E1139" s="184">
        <f t="shared" si="35"/>
        <v>-50</v>
      </c>
      <c r="F1139" s="17">
        <f t="shared" si="36"/>
        <v>-9.4</v>
      </c>
    </row>
    <row r="1140" ht="13.5" spans="1:6">
      <c r="A1140" s="165">
        <v>2200102</v>
      </c>
      <c r="B1140" s="165" t="s">
        <v>382</v>
      </c>
      <c r="C1140" s="184">
        <v>63</v>
      </c>
      <c r="D1140" s="184">
        <v>5</v>
      </c>
      <c r="E1140" s="184">
        <f t="shared" si="35"/>
        <v>-58</v>
      </c>
      <c r="F1140" s="17">
        <f t="shared" si="36"/>
        <v>-92.1</v>
      </c>
    </row>
    <row r="1141" spans="1:6">
      <c r="A1141" s="165">
        <v>2200103</v>
      </c>
      <c r="B1141" s="165" t="s">
        <v>383</v>
      </c>
      <c r="C1141" s="187"/>
      <c r="D1141" s="184">
        <v>0</v>
      </c>
      <c r="E1141" s="184">
        <f t="shared" si="35"/>
        <v>0</v>
      </c>
      <c r="F1141" s="17" t="str">
        <f t="shared" si="36"/>
        <v/>
      </c>
    </row>
    <row r="1142" ht="13.5" spans="1:6">
      <c r="A1142" s="165">
        <v>2200104</v>
      </c>
      <c r="B1142" s="165" t="s">
        <v>1242</v>
      </c>
      <c r="C1142" s="184">
        <v>74</v>
      </c>
      <c r="D1142" s="184">
        <v>0</v>
      </c>
      <c r="E1142" s="184">
        <f t="shared" si="35"/>
        <v>-74</v>
      </c>
      <c r="F1142" s="17">
        <f t="shared" si="36"/>
        <v>-100</v>
      </c>
    </row>
    <row r="1143" ht="13.5" spans="1:6">
      <c r="A1143" s="165">
        <v>2200106</v>
      </c>
      <c r="B1143" s="165" t="s">
        <v>1243</v>
      </c>
      <c r="C1143" s="184">
        <v>284</v>
      </c>
      <c r="D1143" s="184">
        <v>15</v>
      </c>
      <c r="E1143" s="184">
        <f t="shared" si="35"/>
        <v>-269</v>
      </c>
      <c r="F1143" s="17">
        <f t="shared" si="36"/>
        <v>-94.7</v>
      </c>
    </row>
    <row r="1144" ht="13.5" spans="1:6">
      <c r="A1144" s="165">
        <v>2200107</v>
      </c>
      <c r="B1144" s="165" t="s">
        <v>1244</v>
      </c>
      <c r="C1144" s="184">
        <v>1</v>
      </c>
      <c r="D1144" s="184">
        <v>0</v>
      </c>
      <c r="E1144" s="184">
        <f t="shared" si="35"/>
        <v>-1</v>
      </c>
      <c r="F1144" s="17">
        <f t="shared" si="36"/>
        <v>-100</v>
      </c>
    </row>
    <row r="1145" ht="13.5" spans="1:6">
      <c r="A1145" s="165">
        <v>2200108</v>
      </c>
      <c r="B1145" s="165" t="s">
        <v>1245</v>
      </c>
      <c r="C1145" s="184">
        <v>69</v>
      </c>
      <c r="D1145" s="184">
        <v>0</v>
      </c>
      <c r="E1145" s="184">
        <f t="shared" si="35"/>
        <v>-69</v>
      </c>
      <c r="F1145" s="17">
        <f t="shared" si="36"/>
        <v>-100</v>
      </c>
    </row>
    <row r="1146" ht="13.5" spans="1:6">
      <c r="A1146" s="165">
        <v>2200109</v>
      </c>
      <c r="B1146" s="165" t="s">
        <v>1246</v>
      </c>
      <c r="C1146" s="184">
        <v>232</v>
      </c>
      <c r="D1146" s="184">
        <v>0</v>
      </c>
      <c r="E1146" s="184">
        <f t="shared" si="35"/>
        <v>-232</v>
      </c>
      <c r="F1146" s="17">
        <f t="shared" si="36"/>
        <v>-100</v>
      </c>
    </row>
    <row r="1147" spans="1:6">
      <c r="A1147" s="165">
        <v>2200112</v>
      </c>
      <c r="B1147" s="165" t="s">
        <v>1247</v>
      </c>
      <c r="C1147" s="187"/>
      <c r="D1147" s="184">
        <v>0</v>
      </c>
      <c r="E1147" s="184">
        <f t="shared" si="35"/>
        <v>0</v>
      </c>
      <c r="F1147" s="17" t="str">
        <f t="shared" si="36"/>
        <v/>
      </c>
    </row>
    <row r="1148" spans="1:6">
      <c r="A1148" s="165">
        <v>2200113</v>
      </c>
      <c r="B1148" s="165" t="s">
        <v>1248</v>
      </c>
      <c r="C1148" s="187"/>
      <c r="D1148" s="184">
        <v>0</v>
      </c>
      <c r="E1148" s="184">
        <f t="shared" si="35"/>
        <v>0</v>
      </c>
      <c r="F1148" s="17" t="str">
        <f t="shared" si="36"/>
        <v/>
      </c>
    </row>
    <row r="1149" ht="13.5" spans="1:6">
      <c r="A1149" s="165">
        <v>2200114</v>
      </c>
      <c r="B1149" s="165" t="s">
        <v>1249</v>
      </c>
      <c r="C1149" s="184">
        <v>35</v>
      </c>
      <c r="D1149" s="184">
        <v>0</v>
      </c>
      <c r="E1149" s="184">
        <f t="shared" si="35"/>
        <v>-35</v>
      </c>
      <c r="F1149" s="17">
        <f t="shared" si="36"/>
        <v>-100</v>
      </c>
    </row>
    <row r="1150" spans="1:6">
      <c r="A1150" s="165">
        <v>2200115</v>
      </c>
      <c r="B1150" s="165" t="s">
        <v>1250</v>
      </c>
      <c r="C1150" s="187"/>
      <c r="D1150" s="184">
        <v>0</v>
      </c>
      <c r="E1150" s="184">
        <f t="shared" si="35"/>
        <v>0</v>
      </c>
      <c r="F1150" s="17" t="str">
        <f t="shared" si="36"/>
        <v/>
      </c>
    </row>
    <row r="1151" spans="1:6">
      <c r="A1151" s="165">
        <v>2200116</v>
      </c>
      <c r="B1151" s="165" t="s">
        <v>1251</v>
      </c>
      <c r="C1151" s="187"/>
      <c r="D1151" s="184">
        <v>0</v>
      </c>
      <c r="E1151" s="184">
        <f t="shared" si="35"/>
        <v>0</v>
      </c>
      <c r="F1151" s="17" t="str">
        <f t="shared" si="36"/>
        <v/>
      </c>
    </row>
    <row r="1152" spans="1:6">
      <c r="A1152" s="165">
        <v>2200119</v>
      </c>
      <c r="B1152" s="165" t="s">
        <v>1252</v>
      </c>
      <c r="C1152" s="187"/>
      <c r="D1152" s="184">
        <v>0</v>
      </c>
      <c r="E1152" s="184">
        <f t="shared" si="35"/>
        <v>0</v>
      </c>
      <c r="F1152" s="17" t="str">
        <f t="shared" si="36"/>
        <v/>
      </c>
    </row>
    <row r="1153" spans="1:6">
      <c r="A1153" s="165">
        <v>2200120</v>
      </c>
      <c r="B1153" s="165" t="s">
        <v>1253</v>
      </c>
      <c r="C1153" s="187"/>
      <c r="D1153" s="184">
        <v>0</v>
      </c>
      <c r="E1153" s="184">
        <f t="shared" si="35"/>
        <v>0</v>
      </c>
      <c r="F1153" s="17" t="str">
        <f t="shared" si="36"/>
        <v/>
      </c>
    </row>
    <row r="1154" spans="1:6">
      <c r="A1154" s="165">
        <v>2200121</v>
      </c>
      <c r="B1154" s="165" t="s">
        <v>1254</v>
      </c>
      <c r="C1154" s="187"/>
      <c r="D1154" s="184">
        <v>0</v>
      </c>
      <c r="E1154" s="184">
        <f t="shared" si="35"/>
        <v>0</v>
      </c>
      <c r="F1154" s="17" t="str">
        <f t="shared" si="36"/>
        <v/>
      </c>
    </row>
    <row r="1155" spans="1:6">
      <c r="A1155" s="165">
        <v>2200122</v>
      </c>
      <c r="B1155" s="165" t="s">
        <v>1255</v>
      </c>
      <c r="C1155" s="187"/>
      <c r="D1155" s="184">
        <v>0</v>
      </c>
      <c r="E1155" s="184">
        <f t="shared" si="35"/>
        <v>0</v>
      </c>
      <c r="F1155" s="17" t="str">
        <f t="shared" si="36"/>
        <v/>
      </c>
    </row>
    <row r="1156" spans="1:6">
      <c r="A1156" s="165">
        <v>2200123</v>
      </c>
      <c r="B1156" s="165" t="s">
        <v>1256</v>
      </c>
      <c r="C1156" s="187"/>
      <c r="D1156" s="184">
        <v>0</v>
      </c>
      <c r="E1156" s="184">
        <f t="shared" ref="E1156:E1219" si="37">D1156-C1156</f>
        <v>0</v>
      </c>
      <c r="F1156" s="17" t="str">
        <f t="shared" ref="F1156:F1219" si="38">IF(C1156&lt;&gt;0,ROUND(100*(D1156/C1156-1),1),"")</f>
        <v/>
      </c>
    </row>
    <row r="1157" spans="1:6">
      <c r="A1157" s="165">
        <v>2200124</v>
      </c>
      <c r="B1157" s="165" t="s">
        <v>1257</v>
      </c>
      <c r="C1157" s="187"/>
      <c r="D1157" s="184">
        <v>0</v>
      </c>
      <c r="E1157" s="184">
        <f t="shared" si="37"/>
        <v>0</v>
      </c>
      <c r="F1157" s="17" t="str">
        <f t="shared" si="38"/>
        <v/>
      </c>
    </row>
    <row r="1158" spans="1:6">
      <c r="A1158" s="165">
        <v>2200125</v>
      </c>
      <c r="B1158" s="165" t="s">
        <v>1258</v>
      </c>
      <c r="C1158" s="187"/>
      <c r="D1158" s="184">
        <v>0</v>
      </c>
      <c r="E1158" s="184">
        <f t="shared" si="37"/>
        <v>0</v>
      </c>
      <c r="F1158" s="17" t="str">
        <f t="shared" si="38"/>
        <v/>
      </c>
    </row>
    <row r="1159" spans="1:6">
      <c r="A1159" s="165">
        <v>2200126</v>
      </c>
      <c r="B1159" s="165" t="s">
        <v>1259</v>
      </c>
      <c r="C1159" s="187"/>
      <c r="D1159" s="184">
        <v>0</v>
      </c>
      <c r="E1159" s="184">
        <f t="shared" si="37"/>
        <v>0</v>
      </c>
      <c r="F1159" s="17" t="str">
        <f t="shared" si="38"/>
        <v/>
      </c>
    </row>
    <row r="1160" spans="1:6">
      <c r="A1160" s="165">
        <v>2200127</v>
      </c>
      <c r="B1160" s="165" t="s">
        <v>1260</v>
      </c>
      <c r="C1160" s="187"/>
      <c r="D1160" s="184">
        <v>0</v>
      </c>
      <c r="E1160" s="184">
        <f t="shared" si="37"/>
        <v>0</v>
      </c>
      <c r="F1160" s="17" t="str">
        <f t="shared" si="38"/>
        <v/>
      </c>
    </row>
    <row r="1161" spans="1:6">
      <c r="A1161" s="165">
        <v>2200128</v>
      </c>
      <c r="B1161" s="165" t="s">
        <v>1261</v>
      </c>
      <c r="C1161" s="187"/>
      <c r="D1161" s="184">
        <v>0</v>
      </c>
      <c r="E1161" s="184">
        <f t="shared" si="37"/>
        <v>0</v>
      </c>
      <c r="F1161" s="17" t="str">
        <f t="shared" si="38"/>
        <v/>
      </c>
    </row>
    <row r="1162" spans="1:6">
      <c r="A1162" s="165">
        <v>2200129</v>
      </c>
      <c r="B1162" s="165" t="s">
        <v>1262</v>
      </c>
      <c r="C1162" s="187"/>
      <c r="D1162" s="184">
        <v>0</v>
      </c>
      <c r="E1162" s="184">
        <f t="shared" si="37"/>
        <v>0</v>
      </c>
      <c r="F1162" s="17" t="str">
        <f t="shared" si="38"/>
        <v/>
      </c>
    </row>
    <row r="1163" ht="13.5" spans="1:6">
      <c r="A1163" s="165">
        <v>2200150</v>
      </c>
      <c r="B1163" s="165" t="s">
        <v>390</v>
      </c>
      <c r="C1163" s="184">
        <v>656</v>
      </c>
      <c r="D1163" s="184">
        <v>667</v>
      </c>
      <c r="E1163" s="184">
        <f t="shared" si="37"/>
        <v>11</v>
      </c>
      <c r="F1163" s="17">
        <f t="shared" si="38"/>
        <v>1.7</v>
      </c>
    </row>
    <row r="1164" spans="1:6">
      <c r="A1164" s="165">
        <v>2200199</v>
      </c>
      <c r="B1164" s="165" t="s">
        <v>1263</v>
      </c>
      <c r="C1164" s="187"/>
      <c r="D1164" s="184">
        <v>0</v>
      </c>
      <c r="E1164" s="184">
        <f t="shared" si="37"/>
        <v>0</v>
      </c>
      <c r="F1164" s="17" t="str">
        <f t="shared" si="38"/>
        <v/>
      </c>
    </row>
    <row r="1165" ht="13.5" spans="1:6">
      <c r="A1165" s="165">
        <v>22005</v>
      </c>
      <c r="B1165" s="164" t="s">
        <v>1264</v>
      </c>
      <c r="C1165" s="183">
        <f>SUM(C1166:C1179)</f>
        <v>248</v>
      </c>
      <c r="D1165" s="183">
        <f>SUM(D1166:D1179)</f>
        <v>97</v>
      </c>
      <c r="E1165" s="183">
        <f t="shared" si="37"/>
        <v>-151</v>
      </c>
      <c r="F1165" s="17">
        <f t="shared" si="38"/>
        <v>-60.9</v>
      </c>
    </row>
    <row r="1166" spans="1:6">
      <c r="A1166" s="165">
        <v>2200501</v>
      </c>
      <c r="B1166" s="165" t="s">
        <v>381</v>
      </c>
      <c r="C1166" s="187"/>
      <c r="D1166" s="184">
        <v>0</v>
      </c>
      <c r="E1166" s="184">
        <f t="shared" si="37"/>
        <v>0</v>
      </c>
      <c r="F1166" s="17" t="str">
        <f t="shared" si="38"/>
        <v/>
      </c>
    </row>
    <row r="1167" spans="1:6">
      <c r="A1167" s="165">
        <v>2200502</v>
      </c>
      <c r="B1167" s="165" t="s">
        <v>382</v>
      </c>
      <c r="C1167" s="187"/>
      <c r="D1167" s="184">
        <v>0</v>
      </c>
      <c r="E1167" s="184">
        <f t="shared" si="37"/>
        <v>0</v>
      </c>
      <c r="F1167" s="17" t="str">
        <f t="shared" si="38"/>
        <v/>
      </c>
    </row>
    <row r="1168" spans="1:6">
      <c r="A1168" s="165">
        <v>2200503</v>
      </c>
      <c r="B1168" s="165" t="s">
        <v>383</v>
      </c>
      <c r="C1168" s="187"/>
      <c r="D1168" s="184">
        <v>0</v>
      </c>
      <c r="E1168" s="184">
        <f t="shared" si="37"/>
        <v>0</v>
      </c>
      <c r="F1168" s="17" t="str">
        <f t="shared" si="38"/>
        <v/>
      </c>
    </row>
    <row r="1169" ht="13.5" spans="1:6">
      <c r="A1169" s="165">
        <v>2200504</v>
      </c>
      <c r="B1169" s="165" t="s">
        <v>1265</v>
      </c>
      <c r="C1169" s="184">
        <v>22</v>
      </c>
      <c r="D1169" s="184">
        <v>28</v>
      </c>
      <c r="E1169" s="184">
        <f t="shared" si="37"/>
        <v>6</v>
      </c>
      <c r="F1169" s="17">
        <f t="shared" si="38"/>
        <v>27.3</v>
      </c>
    </row>
    <row r="1170" spans="1:6">
      <c r="A1170" s="165">
        <v>2200506</v>
      </c>
      <c r="B1170" s="165" t="s">
        <v>1266</v>
      </c>
      <c r="C1170" s="187"/>
      <c r="D1170" s="184">
        <v>0</v>
      </c>
      <c r="E1170" s="184">
        <f t="shared" si="37"/>
        <v>0</v>
      </c>
      <c r="F1170" s="17" t="str">
        <f t="shared" si="38"/>
        <v/>
      </c>
    </row>
    <row r="1171" spans="1:6">
      <c r="A1171" s="165">
        <v>2200507</v>
      </c>
      <c r="B1171" s="165" t="s">
        <v>1267</v>
      </c>
      <c r="C1171" s="187"/>
      <c r="D1171" s="184">
        <v>0</v>
      </c>
      <c r="E1171" s="184">
        <f t="shared" si="37"/>
        <v>0</v>
      </c>
      <c r="F1171" s="17" t="str">
        <f t="shared" si="38"/>
        <v/>
      </c>
    </row>
    <row r="1172" spans="1:6">
      <c r="A1172" s="165">
        <v>2200508</v>
      </c>
      <c r="B1172" s="165" t="s">
        <v>1268</v>
      </c>
      <c r="C1172" s="187"/>
      <c r="D1172" s="184">
        <v>0</v>
      </c>
      <c r="E1172" s="184">
        <f t="shared" si="37"/>
        <v>0</v>
      </c>
      <c r="F1172" s="17" t="str">
        <f t="shared" si="38"/>
        <v/>
      </c>
    </row>
    <row r="1173" ht="13.5" spans="1:6">
      <c r="A1173" s="165">
        <v>2200509</v>
      </c>
      <c r="B1173" s="165" t="s">
        <v>1269</v>
      </c>
      <c r="C1173" s="184">
        <v>173</v>
      </c>
      <c r="D1173" s="184">
        <v>0</v>
      </c>
      <c r="E1173" s="184">
        <f t="shared" si="37"/>
        <v>-173</v>
      </c>
      <c r="F1173" s="17">
        <f t="shared" si="38"/>
        <v>-100</v>
      </c>
    </row>
    <row r="1174" spans="1:6">
      <c r="A1174" s="165">
        <v>2200510</v>
      </c>
      <c r="B1174" s="165" t="s">
        <v>1270</v>
      </c>
      <c r="C1174" s="187"/>
      <c r="D1174" s="184">
        <v>0</v>
      </c>
      <c r="E1174" s="184">
        <f t="shared" si="37"/>
        <v>0</v>
      </c>
      <c r="F1174" s="17" t="str">
        <f t="shared" si="38"/>
        <v/>
      </c>
    </row>
    <row r="1175" spans="1:6">
      <c r="A1175" s="165">
        <v>2200511</v>
      </c>
      <c r="B1175" s="165" t="s">
        <v>1271</v>
      </c>
      <c r="C1175" s="187"/>
      <c r="D1175" s="184">
        <v>0</v>
      </c>
      <c r="E1175" s="184">
        <f t="shared" si="37"/>
        <v>0</v>
      </c>
      <c r="F1175" s="17" t="str">
        <f t="shared" si="38"/>
        <v/>
      </c>
    </row>
    <row r="1176" spans="1:6">
      <c r="A1176" s="165">
        <v>2200512</v>
      </c>
      <c r="B1176" s="165" t="s">
        <v>1272</v>
      </c>
      <c r="C1176" s="187"/>
      <c r="D1176" s="184">
        <v>0</v>
      </c>
      <c r="E1176" s="184">
        <f t="shared" si="37"/>
        <v>0</v>
      </c>
      <c r="F1176" s="17" t="str">
        <f t="shared" si="38"/>
        <v/>
      </c>
    </row>
    <row r="1177" spans="1:6">
      <c r="A1177" s="165">
        <v>2200513</v>
      </c>
      <c r="B1177" s="165" t="s">
        <v>1273</v>
      </c>
      <c r="C1177" s="187"/>
      <c r="D1177" s="184">
        <v>0</v>
      </c>
      <c r="E1177" s="184">
        <f t="shared" si="37"/>
        <v>0</v>
      </c>
      <c r="F1177" s="17" t="str">
        <f t="shared" si="38"/>
        <v/>
      </c>
    </row>
    <row r="1178" spans="1:6">
      <c r="A1178" s="165">
        <v>2200514</v>
      </c>
      <c r="B1178" s="165" t="s">
        <v>1274</v>
      </c>
      <c r="C1178" s="187"/>
      <c r="D1178" s="184">
        <v>0</v>
      </c>
      <c r="E1178" s="184">
        <f t="shared" si="37"/>
        <v>0</v>
      </c>
      <c r="F1178" s="17" t="str">
        <f t="shared" si="38"/>
        <v/>
      </c>
    </row>
    <row r="1179" ht="13.5" spans="1:6">
      <c r="A1179" s="165">
        <v>2200599</v>
      </c>
      <c r="B1179" s="165" t="s">
        <v>1275</v>
      </c>
      <c r="C1179" s="184">
        <v>53</v>
      </c>
      <c r="D1179" s="184">
        <v>69</v>
      </c>
      <c r="E1179" s="184">
        <f t="shared" si="37"/>
        <v>16</v>
      </c>
      <c r="F1179" s="17">
        <f t="shared" si="38"/>
        <v>30.2</v>
      </c>
    </row>
    <row r="1180" spans="1:6">
      <c r="A1180" s="165">
        <v>22099</v>
      </c>
      <c r="B1180" s="164" t="s">
        <v>1276</v>
      </c>
      <c r="C1180" s="188"/>
      <c r="D1180" s="183">
        <f>D1181</f>
        <v>0</v>
      </c>
      <c r="E1180" s="183">
        <f t="shared" si="37"/>
        <v>0</v>
      </c>
      <c r="F1180" s="17" t="str">
        <f t="shared" si="38"/>
        <v/>
      </c>
    </row>
    <row r="1181" spans="1:6">
      <c r="A1181" s="165">
        <v>2209999</v>
      </c>
      <c r="B1181" s="165" t="s">
        <v>1277</v>
      </c>
      <c r="C1181" s="187"/>
      <c r="D1181" s="184">
        <v>0</v>
      </c>
      <c r="E1181" s="184">
        <f t="shared" si="37"/>
        <v>0</v>
      </c>
      <c r="F1181" s="17" t="str">
        <f t="shared" si="38"/>
        <v/>
      </c>
    </row>
    <row r="1182" ht="13.5" spans="1:6">
      <c r="A1182" s="165">
        <v>221</v>
      </c>
      <c r="B1182" s="164" t="s">
        <v>1278</v>
      </c>
      <c r="C1182" s="183">
        <f>SUM(C1183,C1194,C1198)</f>
        <v>7608</v>
      </c>
      <c r="D1182" s="183">
        <f>SUM(D1183,D1194,D1198)</f>
        <v>5065</v>
      </c>
      <c r="E1182" s="183">
        <f t="shared" si="37"/>
        <v>-2543</v>
      </c>
      <c r="F1182" s="17">
        <f t="shared" si="38"/>
        <v>-33.4</v>
      </c>
    </row>
    <row r="1183" ht="13.5" spans="1:6">
      <c r="A1183" s="165">
        <v>22101</v>
      </c>
      <c r="B1183" s="164" t="s">
        <v>1279</v>
      </c>
      <c r="C1183" s="183">
        <f>SUM(C1184:C1193)</f>
        <v>3033</v>
      </c>
      <c r="D1183" s="183">
        <f>SUM(D1184:D1193)</f>
        <v>1388</v>
      </c>
      <c r="E1183" s="183">
        <f t="shared" si="37"/>
        <v>-1645</v>
      </c>
      <c r="F1183" s="17">
        <f t="shared" si="38"/>
        <v>-54.2</v>
      </c>
    </row>
    <row r="1184" spans="1:6">
      <c r="A1184" s="165">
        <v>2210101</v>
      </c>
      <c r="B1184" s="165" t="s">
        <v>1280</v>
      </c>
      <c r="C1184" s="187"/>
      <c r="D1184" s="184">
        <v>0</v>
      </c>
      <c r="E1184" s="184">
        <f t="shared" si="37"/>
        <v>0</v>
      </c>
      <c r="F1184" s="17" t="str">
        <f t="shared" si="38"/>
        <v/>
      </c>
    </row>
    <row r="1185" spans="1:6">
      <c r="A1185" s="165">
        <v>2210102</v>
      </c>
      <c r="B1185" s="165" t="s">
        <v>1281</v>
      </c>
      <c r="C1185" s="187"/>
      <c r="D1185" s="184">
        <v>0</v>
      </c>
      <c r="E1185" s="184">
        <f t="shared" si="37"/>
        <v>0</v>
      </c>
      <c r="F1185" s="17" t="str">
        <f t="shared" si="38"/>
        <v/>
      </c>
    </row>
    <row r="1186" spans="1:6">
      <c r="A1186" s="165">
        <v>2210103</v>
      </c>
      <c r="B1186" s="165" t="s">
        <v>1282</v>
      </c>
      <c r="C1186" s="187"/>
      <c r="D1186" s="184">
        <v>0</v>
      </c>
      <c r="E1186" s="184">
        <f t="shared" si="37"/>
        <v>0</v>
      </c>
      <c r="F1186" s="17" t="str">
        <f t="shared" si="38"/>
        <v/>
      </c>
    </row>
    <row r="1187" spans="1:6">
      <c r="A1187" s="165">
        <v>2210104</v>
      </c>
      <c r="B1187" s="165" t="s">
        <v>1283</v>
      </c>
      <c r="C1187" s="187"/>
      <c r="D1187" s="184">
        <v>0</v>
      </c>
      <c r="E1187" s="184">
        <f t="shared" si="37"/>
        <v>0</v>
      </c>
      <c r="F1187" s="17" t="str">
        <f t="shared" si="38"/>
        <v/>
      </c>
    </row>
    <row r="1188" ht="13.5" spans="1:6">
      <c r="A1188" s="165">
        <v>2210105</v>
      </c>
      <c r="B1188" s="165" t="s">
        <v>1284</v>
      </c>
      <c r="C1188" s="184">
        <v>248</v>
      </c>
      <c r="D1188" s="184">
        <v>437</v>
      </c>
      <c r="E1188" s="184">
        <f t="shared" si="37"/>
        <v>189</v>
      </c>
      <c r="F1188" s="17">
        <f t="shared" si="38"/>
        <v>76.2</v>
      </c>
    </row>
    <row r="1189" spans="1:6">
      <c r="A1189" s="165">
        <v>2210106</v>
      </c>
      <c r="B1189" s="165" t="s">
        <v>1285</v>
      </c>
      <c r="C1189" s="187"/>
      <c r="D1189" s="184">
        <v>0</v>
      </c>
      <c r="E1189" s="184">
        <f t="shared" si="37"/>
        <v>0</v>
      </c>
      <c r="F1189" s="17" t="str">
        <f t="shared" si="38"/>
        <v/>
      </c>
    </row>
    <row r="1190" ht="13.5" spans="1:6">
      <c r="A1190" s="165">
        <v>2210107</v>
      </c>
      <c r="B1190" s="165" t="s">
        <v>1286</v>
      </c>
      <c r="C1190" s="184">
        <v>12</v>
      </c>
      <c r="D1190" s="184">
        <v>12</v>
      </c>
      <c r="E1190" s="184">
        <f t="shared" si="37"/>
        <v>0</v>
      </c>
      <c r="F1190" s="17">
        <f t="shared" si="38"/>
        <v>0</v>
      </c>
    </row>
    <row r="1191" ht="13.5" spans="1:6">
      <c r="A1191" s="165">
        <v>2210108</v>
      </c>
      <c r="B1191" s="165" t="s">
        <v>1287</v>
      </c>
      <c r="C1191" s="184">
        <v>2773</v>
      </c>
      <c r="D1191" s="184">
        <v>851</v>
      </c>
      <c r="E1191" s="184">
        <f t="shared" si="37"/>
        <v>-1922</v>
      </c>
      <c r="F1191" s="17">
        <f t="shared" si="38"/>
        <v>-69.3</v>
      </c>
    </row>
    <row r="1192" spans="1:6">
      <c r="A1192" s="165">
        <v>2210109</v>
      </c>
      <c r="B1192" s="165" t="s">
        <v>1288</v>
      </c>
      <c r="C1192" s="187"/>
      <c r="D1192" s="184">
        <v>0</v>
      </c>
      <c r="E1192" s="184">
        <f t="shared" si="37"/>
        <v>0</v>
      </c>
      <c r="F1192" s="17" t="str">
        <f t="shared" si="38"/>
        <v/>
      </c>
    </row>
    <row r="1193" spans="1:6">
      <c r="A1193" s="165">
        <v>2210199</v>
      </c>
      <c r="B1193" s="165" t="s">
        <v>1289</v>
      </c>
      <c r="C1193" s="187"/>
      <c r="D1193" s="184">
        <v>88</v>
      </c>
      <c r="E1193" s="184">
        <f t="shared" si="37"/>
        <v>88</v>
      </c>
      <c r="F1193" s="17" t="str">
        <f t="shared" si="38"/>
        <v/>
      </c>
    </row>
    <row r="1194" ht="13.5" spans="1:6">
      <c r="A1194" s="165">
        <v>22102</v>
      </c>
      <c r="B1194" s="164" t="s">
        <v>1290</v>
      </c>
      <c r="C1194" s="183">
        <f>SUM(C1195:C1197)</f>
        <v>4575</v>
      </c>
      <c r="D1194" s="183">
        <f>SUM(D1195:D1197)</f>
        <v>3677</v>
      </c>
      <c r="E1194" s="183">
        <f t="shared" si="37"/>
        <v>-898</v>
      </c>
      <c r="F1194" s="17">
        <f t="shared" si="38"/>
        <v>-19.6</v>
      </c>
    </row>
    <row r="1195" ht="13.5" spans="1:6">
      <c r="A1195" s="165">
        <v>2210201</v>
      </c>
      <c r="B1195" s="165" t="s">
        <v>1291</v>
      </c>
      <c r="C1195" s="184">
        <v>4571</v>
      </c>
      <c r="D1195" s="184">
        <v>3673</v>
      </c>
      <c r="E1195" s="184">
        <f t="shared" si="37"/>
        <v>-898</v>
      </c>
      <c r="F1195" s="17">
        <f t="shared" si="38"/>
        <v>-19.6</v>
      </c>
    </row>
    <row r="1196" spans="1:6">
      <c r="A1196" s="165">
        <v>2210202</v>
      </c>
      <c r="B1196" s="165" t="s">
        <v>1292</v>
      </c>
      <c r="C1196" s="187"/>
      <c r="D1196" s="184">
        <v>0</v>
      </c>
      <c r="E1196" s="184">
        <f t="shared" si="37"/>
        <v>0</v>
      </c>
      <c r="F1196" s="17" t="str">
        <f t="shared" si="38"/>
        <v/>
      </c>
    </row>
    <row r="1197" ht="13.5" spans="1:6">
      <c r="A1197" s="165">
        <v>2210203</v>
      </c>
      <c r="B1197" s="165" t="s">
        <v>1293</v>
      </c>
      <c r="C1197" s="184">
        <v>4</v>
      </c>
      <c r="D1197" s="184">
        <v>4</v>
      </c>
      <c r="E1197" s="184">
        <f t="shared" si="37"/>
        <v>0</v>
      </c>
      <c r="F1197" s="17">
        <f t="shared" si="38"/>
        <v>0</v>
      </c>
    </row>
    <row r="1198" spans="1:6">
      <c r="A1198" s="165">
        <v>22103</v>
      </c>
      <c r="B1198" s="164" t="s">
        <v>1294</v>
      </c>
      <c r="C1198" s="188"/>
      <c r="D1198" s="183">
        <f>SUM(D1199:D1201)</f>
        <v>0</v>
      </c>
      <c r="E1198" s="183">
        <f t="shared" si="37"/>
        <v>0</v>
      </c>
      <c r="F1198" s="17" t="str">
        <f t="shared" si="38"/>
        <v/>
      </c>
    </row>
    <row r="1199" spans="1:6">
      <c r="A1199" s="165">
        <v>2210301</v>
      </c>
      <c r="B1199" s="165" t="s">
        <v>1295</v>
      </c>
      <c r="C1199" s="187"/>
      <c r="D1199" s="184">
        <v>0</v>
      </c>
      <c r="E1199" s="184">
        <f t="shared" si="37"/>
        <v>0</v>
      </c>
      <c r="F1199" s="17" t="str">
        <f t="shared" si="38"/>
        <v/>
      </c>
    </row>
    <row r="1200" spans="1:6">
      <c r="A1200" s="165">
        <v>2210302</v>
      </c>
      <c r="B1200" s="165" t="s">
        <v>1296</v>
      </c>
      <c r="C1200" s="187"/>
      <c r="D1200" s="184">
        <v>0</v>
      </c>
      <c r="E1200" s="184">
        <f t="shared" si="37"/>
        <v>0</v>
      </c>
      <c r="F1200" s="17" t="str">
        <f t="shared" si="38"/>
        <v/>
      </c>
    </row>
    <row r="1201" spans="1:6">
      <c r="A1201" s="165">
        <v>2210399</v>
      </c>
      <c r="B1201" s="165" t="s">
        <v>1297</v>
      </c>
      <c r="C1201" s="187"/>
      <c r="D1201" s="184">
        <v>0</v>
      </c>
      <c r="E1201" s="184">
        <f t="shared" si="37"/>
        <v>0</v>
      </c>
      <c r="F1201" s="17" t="str">
        <f t="shared" si="38"/>
        <v/>
      </c>
    </row>
    <row r="1202" ht="13.5" spans="1:6">
      <c r="A1202" s="165">
        <v>222</v>
      </c>
      <c r="B1202" s="164" t="s">
        <v>1298</v>
      </c>
      <c r="C1202" s="183">
        <f>SUM(C1203,C1221,C1227,C1233)</f>
        <v>639</v>
      </c>
      <c r="D1202" s="183">
        <f>SUM(D1203,D1221,D1227,D1233)</f>
        <v>54</v>
      </c>
      <c r="E1202" s="183">
        <f t="shared" si="37"/>
        <v>-585</v>
      </c>
      <c r="F1202" s="17">
        <f t="shared" si="38"/>
        <v>-91.5</v>
      </c>
    </row>
    <row r="1203" ht="13.5" spans="1:6">
      <c r="A1203" s="165">
        <v>22201</v>
      </c>
      <c r="B1203" s="164" t="s">
        <v>1299</v>
      </c>
      <c r="C1203" s="183">
        <f>SUM(C1204:C1220)</f>
        <v>289</v>
      </c>
      <c r="D1203" s="183">
        <f>SUM(D1204:D1220)</f>
        <v>54</v>
      </c>
      <c r="E1203" s="183">
        <f t="shared" si="37"/>
        <v>-235</v>
      </c>
      <c r="F1203" s="17">
        <f t="shared" si="38"/>
        <v>-81.3</v>
      </c>
    </row>
    <row r="1204" ht="13.5" spans="1:6">
      <c r="A1204" s="165">
        <v>2220101</v>
      </c>
      <c r="B1204" s="165" t="s">
        <v>381</v>
      </c>
      <c r="C1204" s="184">
        <v>1</v>
      </c>
      <c r="D1204" s="184">
        <v>0</v>
      </c>
      <c r="E1204" s="184">
        <f t="shared" si="37"/>
        <v>-1</v>
      </c>
      <c r="F1204" s="17">
        <f t="shared" si="38"/>
        <v>-100</v>
      </c>
    </row>
    <row r="1205" spans="1:6">
      <c r="A1205" s="165">
        <v>2220102</v>
      </c>
      <c r="B1205" s="165" t="s">
        <v>382</v>
      </c>
      <c r="C1205" s="187"/>
      <c r="D1205" s="184">
        <v>0</v>
      </c>
      <c r="E1205" s="184">
        <f t="shared" si="37"/>
        <v>0</v>
      </c>
      <c r="F1205" s="17" t="str">
        <f t="shared" si="38"/>
        <v/>
      </c>
    </row>
    <row r="1206" spans="1:6">
      <c r="A1206" s="165">
        <v>2220103</v>
      </c>
      <c r="B1206" s="165" t="s">
        <v>383</v>
      </c>
      <c r="C1206" s="187"/>
      <c r="D1206" s="184">
        <v>0</v>
      </c>
      <c r="E1206" s="184">
        <f t="shared" si="37"/>
        <v>0</v>
      </c>
      <c r="F1206" s="17" t="str">
        <f t="shared" si="38"/>
        <v/>
      </c>
    </row>
    <row r="1207" spans="1:6">
      <c r="A1207" s="165">
        <v>2220104</v>
      </c>
      <c r="B1207" s="165" t="s">
        <v>1300</v>
      </c>
      <c r="C1207" s="187"/>
      <c r="D1207" s="184">
        <v>0</v>
      </c>
      <c r="E1207" s="184">
        <f t="shared" si="37"/>
        <v>0</v>
      </c>
      <c r="F1207" s="17" t="str">
        <f t="shared" si="38"/>
        <v/>
      </c>
    </row>
    <row r="1208" spans="1:6">
      <c r="A1208" s="165">
        <v>2220105</v>
      </c>
      <c r="B1208" s="165" t="s">
        <v>1301</v>
      </c>
      <c r="C1208" s="187"/>
      <c r="D1208" s="184">
        <v>0</v>
      </c>
      <c r="E1208" s="184">
        <f t="shared" si="37"/>
        <v>0</v>
      </c>
      <c r="F1208" s="17" t="str">
        <f t="shared" si="38"/>
        <v/>
      </c>
    </row>
    <row r="1209" spans="1:6">
      <c r="A1209" s="165">
        <v>2220106</v>
      </c>
      <c r="B1209" s="165" t="s">
        <v>1302</v>
      </c>
      <c r="C1209" s="187"/>
      <c r="D1209" s="184">
        <v>0</v>
      </c>
      <c r="E1209" s="184">
        <f t="shared" si="37"/>
        <v>0</v>
      </c>
      <c r="F1209" s="17" t="str">
        <f t="shared" si="38"/>
        <v/>
      </c>
    </row>
    <row r="1210" spans="1:6">
      <c r="A1210" s="165">
        <v>2220107</v>
      </c>
      <c r="B1210" s="165" t="s">
        <v>1303</v>
      </c>
      <c r="C1210" s="187"/>
      <c r="D1210" s="184">
        <v>0</v>
      </c>
      <c r="E1210" s="184">
        <f t="shared" si="37"/>
        <v>0</v>
      </c>
      <c r="F1210" s="17" t="str">
        <f t="shared" si="38"/>
        <v/>
      </c>
    </row>
    <row r="1211" spans="1:6">
      <c r="A1211" s="165">
        <v>2220112</v>
      </c>
      <c r="B1211" s="165" t="s">
        <v>1304</v>
      </c>
      <c r="C1211" s="187"/>
      <c r="D1211" s="184">
        <v>0</v>
      </c>
      <c r="E1211" s="184">
        <f t="shared" si="37"/>
        <v>0</v>
      </c>
      <c r="F1211" s="17" t="str">
        <f t="shared" si="38"/>
        <v/>
      </c>
    </row>
    <row r="1212" spans="1:6">
      <c r="A1212" s="165">
        <v>2220113</v>
      </c>
      <c r="B1212" s="165" t="s">
        <v>1305</v>
      </c>
      <c r="C1212" s="187"/>
      <c r="D1212" s="184">
        <v>0</v>
      </c>
      <c r="E1212" s="184">
        <f t="shared" si="37"/>
        <v>0</v>
      </c>
      <c r="F1212" s="17" t="str">
        <f t="shared" si="38"/>
        <v/>
      </c>
    </row>
    <row r="1213" spans="1:6">
      <c r="A1213" s="165">
        <v>2220114</v>
      </c>
      <c r="B1213" s="165" t="s">
        <v>1306</v>
      </c>
      <c r="C1213" s="187"/>
      <c r="D1213" s="184">
        <v>0</v>
      </c>
      <c r="E1213" s="184">
        <f t="shared" si="37"/>
        <v>0</v>
      </c>
      <c r="F1213" s="17" t="str">
        <f t="shared" si="38"/>
        <v/>
      </c>
    </row>
    <row r="1214" spans="1:6">
      <c r="A1214" s="165">
        <v>2220115</v>
      </c>
      <c r="B1214" s="165" t="s">
        <v>1307</v>
      </c>
      <c r="C1214" s="187"/>
      <c r="D1214" s="184">
        <v>0</v>
      </c>
      <c r="E1214" s="184">
        <f t="shared" si="37"/>
        <v>0</v>
      </c>
      <c r="F1214" s="17" t="str">
        <f t="shared" si="38"/>
        <v/>
      </c>
    </row>
    <row r="1215" spans="1:6">
      <c r="A1215" s="165">
        <v>2220118</v>
      </c>
      <c r="B1215" s="165" t="s">
        <v>1308</v>
      </c>
      <c r="C1215" s="187"/>
      <c r="D1215" s="184">
        <v>0</v>
      </c>
      <c r="E1215" s="184">
        <f t="shared" si="37"/>
        <v>0</v>
      </c>
      <c r="F1215" s="17" t="str">
        <f t="shared" si="38"/>
        <v/>
      </c>
    </row>
    <row r="1216" spans="1:6">
      <c r="A1216" s="165">
        <v>2220119</v>
      </c>
      <c r="B1216" s="165" t="s">
        <v>1309</v>
      </c>
      <c r="C1216" s="187"/>
      <c r="D1216" s="184">
        <v>1</v>
      </c>
      <c r="E1216" s="184">
        <f t="shared" si="37"/>
        <v>1</v>
      </c>
      <c r="F1216" s="17" t="str">
        <f t="shared" si="38"/>
        <v/>
      </c>
    </row>
    <row r="1217" spans="1:6">
      <c r="A1217" s="165">
        <v>2220120</v>
      </c>
      <c r="B1217" s="165" t="s">
        <v>1310</v>
      </c>
      <c r="C1217" s="187"/>
      <c r="D1217" s="184">
        <v>0</v>
      </c>
      <c r="E1217" s="184">
        <f t="shared" si="37"/>
        <v>0</v>
      </c>
      <c r="F1217" s="17" t="str">
        <f t="shared" si="38"/>
        <v/>
      </c>
    </row>
    <row r="1218" spans="1:6">
      <c r="A1218" s="165">
        <v>2220121</v>
      </c>
      <c r="B1218" s="165" t="s">
        <v>1311</v>
      </c>
      <c r="C1218" s="187"/>
      <c r="D1218" s="184">
        <v>0</v>
      </c>
      <c r="E1218" s="184">
        <f t="shared" si="37"/>
        <v>0</v>
      </c>
      <c r="F1218" s="17" t="str">
        <f t="shared" si="38"/>
        <v/>
      </c>
    </row>
    <row r="1219" ht="13.5" spans="1:6">
      <c r="A1219" s="165">
        <v>2220150</v>
      </c>
      <c r="B1219" s="165" t="s">
        <v>390</v>
      </c>
      <c r="C1219" s="184">
        <v>54</v>
      </c>
      <c r="D1219" s="184">
        <v>43</v>
      </c>
      <c r="E1219" s="184">
        <f t="shared" si="37"/>
        <v>-11</v>
      </c>
      <c r="F1219" s="17">
        <f t="shared" si="38"/>
        <v>-20.4</v>
      </c>
    </row>
    <row r="1220" ht="13.5" spans="1:6">
      <c r="A1220" s="165">
        <v>2220199</v>
      </c>
      <c r="B1220" s="165" t="s">
        <v>1312</v>
      </c>
      <c r="C1220" s="184">
        <v>234</v>
      </c>
      <c r="D1220" s="184">
        <v>10</v>
      </c>
      <c r="E1220" s="184">
        <f t="shared" ref="E1220:E1283" si="39">D1220-C1220</f>
        <v>-224</v>
      </c>
      <c r="F1220" s="17">
        <f t="shared" ref="F1220:F1283" si="40">IF(C1220&lt;&gt;0,ROUND(100*(D1220/C1220-1),1),"")</f>
        <v>-95.7</v>
      </c>
    </row>
    <row r="1221" spans="1:6">
      <c r="A1221" s="165">
        <v>22203</v>
      </c>
      <c r="B1221" s="164" t="s">
        <v>1313</v>
      </c>
      <c r="C1221" s="188"/>
      <c r="D1221" s="183">
        <f>SUM(D1222:D1226)</f>
        <v>0</v>
      </c>
      <c r="E1221" s="183">
        <f t="shared" si="39"/>
        <v>0</v>
      </c>
      <c r="F1221" s="17" t="str">
        <f t="shared" si="40"/>
        <v/>
      </c>
    </row>
    <row r="1222" spans="1:6">
      <c r="A1222" s="165">
        <v>2220301</v>
      </c>
      <c r="B1222" s="165" t="s">
        <v>1314</v>
      </c>
      <c r="C1222" s="187"/>
      <c r="D1222" s="184">
        <v>0</v>
      </c>
      <c r="E1222" s="184">
        <f t="shared" si="39"/>
        <v>0</v>
      </c>
      <c r="F1222" s="17" t="str">
        <f t="shared" si="40"/>
        <v/>
      </c>
    </row>
    <row r="1223" spans="1:6">
      <c r="A1223" s="165">
        <v>2220303</v>
      </c>
      <c r="B1223" s="165" t="s">
        <v>1315</v>
      </c>
      <c r="C1223" s="187"/>
      <c r="D1223" s="184">
        <v>0</v>
      </c>
      <c r="E1223" s="184">
        <f t="shared" si="39"/>
        <v>0</v>
      </c>
      <c r="F1223" s="17" t="str">
        <f t="shared" si="40"/>
        <v/>
      </c>
    </row>
    <row r="1224" spans="1:6">
      <c r="A1224" s="165">
        <v>2220304</v>
      </c>
      <c r="B1224" s="165" t="s">
        <v>1316</v>
      </c>
      <c r="C1224" s="187"/>
      <c r="D1224" s="184">
        <v>0</v>
      </c>
      <c r="E1224" s="184">
        <f t="shared" si="39"/>
        <v>0</v>
      </c>
      <c r="F1224" s="17" t="str">
        <f t="shared" si="40"/>
        <v/>
      </c>
    </row>
    <row r="1225" spans="1:6">
      <c r="A1225" s="165">
        <v>2220305</v>
      </c>
      <c r="B1225" s="165" t="s">
        <v>1317</v>
      </c>
      <c r="C1225" s="187"/>
      <c r="D1225" s="184">
        <v>0</v>
      </c>
      <c r="E1225" s="184">
        <f t="shared" si="39"/>
        <v>0</v>
      </c>
      <c r="F1225" s="17" t="str">
        <f t="shared" si="40"/>
        <v/>
      </c>
    </row>
    <row r="1226" spans="1:6">
      <c r="A1226" s="165">
        <v>2220399</v>
      </c>
      <c r="B1226" s="165" t="s">
        <v>1318</v>
      </c>
      <c r="C1226" s="187"/>
      <c r="D1226" s="184">
        <v>0</v>
      </c>
      <c r="E1226" s="184">
        <f t="shared" si="39"/>
        <v>0</v>
      </c>
      <c r="F1226" s="17" t="str">
        <f t="shared" si="40"/>
        <v/>
      </c>
    </row>
    <row r="1227" ht="13.5" spans="1:6">
      <c r="A1227" s="165">
        <v>22204</v>
      </c>
      <c r="B1227" s="164" t="s">
        <v>1319</v>
      </c>
      <c r="C1227" s="183">
        <f>SUM(C1228:C1232)</f>
        <v>350</v>
      </c>
      <c r="D1227" s="183">
        <f>SUM(D1228:D1232)</f>
        <v>0</v>
      </c>
      <c r="E1227" s="183">
        <f t="shared" si="39"/>
        <v>-350</v>
      </c>
      <c r="F1227" s="17">
        <f t="shared" si="40"/>
        <v>-100</v>
      </c>
    </row>
    <row r="1228" spans="1:6">
      <c r="A1228" s="165">
        <v>2220401</v>
      </c>
      <c r="B1228" s="165" t="s">
        <v>1320</v>
      </c>
      <c r="C1228" s="187"/>
      <c r="D1228" s="184">
        <v>0</v>
      </c>
      <c r="E1228" s="184">
        <f t="shared" si="39"/>
        <v>0</v>
      </c>
      <c r="F1228" s="17" t="str">
        <f t="shared" si="40"/>
        <v/>
      </c>
    </row>
    <row r="1229" spans="1:6">
      <c r="A1229" s="165">
        <v>2220402</v>
      </c>
      <c r="B1229" s="165" t="s">
        <v>1321</v>
      </c>
      <c r="C1229" s="187"/>
      <c r="D1229" s="184">
        <v>0</v>
      </c>
      <c r="E1229" s="184">
        <f t="shared" si="39"/>
        <v>0</v>
      </c>
      <c r="F1229" s="17" t="str">
        <f t="shared" si="40"/>
        <v/>
      </c>
    </row>
    <row r="1230" ht="13.5" spans="1:6">
      <c r="A1230" s="165">
        <v>2220403</v>
      </c>
      <c r="B1230" s="165" t="s">
        <v>1322</v>
      </c>
      <c r="C1230" s="184">
        <v>350</v>
      </c>
      <c r="D1230" s="184">
        <v>0</v>
      </c>
      <c r="E1230" s="184">
        <f t="shared" si="39"/>
        <v>-350</v>
      </c>
      <c r="F1230" s="17">
        <f t="shared" si="40"/>
        <v>-100</v>
      </c>
    </row>
    <row r="1231" spans="1:6">
      <c r="A1231" s="165">
        <v>2220404</v>
      </c>
      <c r="B1231" s="165" t="s">
        <v>1323</v>
      </c>
      <c r="C1231" s="187"/>
      <c r="D1231" s="184">
        <v>0</v>
      </c>
      <c r="E1231" s="184">
        <f t="shared" si="39"/>
        <v>0</v>
      </c>
      <c r="F1231" s="17" t="str">
        <f t="shared" si="40"/>
        <v/>
      </c>
    </row>
    <row r="1232" spans="1:6">
      <c r="A1232" s="165">
        <v>2220499</v>
      </c>
      <c r="B1232" s="165" t="s">
        <v>1324</v>
      </c>
      <c r="C1232" s="187"/>
      <c r="D1232" s="184">
        <v>0</v>
      </c>
      <c r="E1232" s="184">
        <f t="shared" si="39"/>
        <v>0</v>
      </c>
      <c r="F1232" s="17" t="str">
        <f t="shared" si="40"/>
        <v/>
      </c>
    </row>
    <row r="1233" spans="1:6">
      <c r="A1233" s="165">
        <v>22205</v>
      </c>
      <c r="B1233" s="164" t="s">
        <v>1325</v>
      </c>
      <c r="C1233" s="188"/>
      <c r="D1233" s="183">
        <f>SUM(D1234:D1245)</f>
        <v>0</v>
      </c>
      <c r="E1233" s="183">
        <f t="shared" si="39"/>
        <v>0</v>
      </c>
      <c r="F1233" s="17" t="str">
        <f t="shared" si="40"/>
        <v/>
      </c>
    </row>
    <row r="1234" spans="1:6">
      <c r="A1234" s="165">
        <v>2220501</v>
      </c>
      <c r="B1234" s="165" t="s">
        <v>1326</v>
      </c>
      <c r="C1234" s="187"/>
      <c r="D1234" s="184">
        <v>0</v>
      </c>
      <c r="E1234" s="184">
        <f t="shared" si="39"/>
        <v>0</v>
      </c>
      <c r="F1234" s="17" t="str">
        <f t="shared" si="40"/>
        <v/>
      </c>
    </row>
    <row r="1235" spans="1:6">
      <c r="A1235" s="165">
        <v>2220502</v>
      </c>
      <c r="B1235" s="165" t="s">
        <v>1327</v>
      </c>
      <c r="C1235" s="187"/>
      <c r="D1235" s="184">
        <v>0</v>
      </c>
      <c r="E1235" s="184">
        <f t="shared" si="39"/>
        <v>0</v>
      </c>
      <c r="F1235" s="17" t="str">
        <f t="shared" si="40"/>
        <v/>
      </c>
    </row>
    <row r="1236" spans="1:6">
      <c r="A1236" s="165">
        <v>2220503</v>
      </c>
      <c r="B1236" s="165" t="s">
        <v>1328</v>
      </c>
      <c r="C1236" s="187"/>
      <c r="D1236" s="184">
        <v>0</v>
      </c>
      <c r="E1236" s="184">
        <f t="shared" si="39"/>
        <v>0</v>
      </c>
      <c r="F1236" s="17" t="str">
        <f t="shared" si="40"/>
        <v/>
      </c>
    </row>
    <row r="1237" spans="1:6">
      <c r="A1237" s="165">
        <v>2220504</v>
      </c>
      <c r="B1237" s="165" t="s">
        <v>1329</v>
      </c>
      <c r="C1237" s="187"/>
      <c r="D1237" s="184">
        <v>0</v>
      </c>
      <c r="E1237" s="184">
        <f t="shared" si="39"/>
        <v>0</v>
      </c>
      <c r="F1237" s="17" t="str">
        <f t="shared" si="40"/>
        <v/>
      </c>
    </row>
    <row r="1238" spans="1:6">
      <c r="A1238" s="165">
        <v>2220505</v>
      </c>
      <c r="B1238" s="165" t="s">
        <v>1330</v>
      </c>
      <c r="C1238" s="187"/>
      <c r="D1238" s="184">
        <v>0</v>
      </c>
      <c r="E1238" s="184">
        <f t="shared" si="39"/>
        <v>0</v>
      </c>
      <c r="F1238" s="17" t="str">
        <f t="shared" si="40"/>
        <v/>
      </c>
    </row>
    <row r="1239" spans="1:6">
      <c r="A1239" s="165">
        <v>2220506</v>
      </c>
      <c r="B1239" s="165" t="s">
        <v>1331</v>
      </c>
      <c r="C1239" s="187"/>
      <c r="D1239" s="184">
        <v>0</v>
      </c>
      <c r="E1239" s="184">
        <f t="shared" si="39"/>
        <v>0</v>
      </c>
      <c r="F1239" s="17" t="str">
        <f t="shared" si="40"/>
        <v/>
      </c>
    </row>
    <row r="1240" spans="1:6">
      <c r="A1240" s="165">
        <v>2220507</v>
      </c>
      <c r="B1240" s="165" t="s">
        <v>1332</v>
      </c>
      <c r="C1240" s="187"/>
      <c r="D1240" s="184">
        <v>0</v>
      </c>
      <c r="E1240" s="184">
        <f t="shared" si="39"/>
        <v>0</v>
      </c>
      <c r="F1240" s="17" t="str">
        <f t="shared" si="40"/>
        <v/>
      </c>
    </row>
    <row r="1241" spans="1:6">
      <c r="A1241" s="165">
        <v>2220508</v>
      </c>
      <c r="B1241" s="165" t="s">
        <v>1333</v>
      </c>
      <c r="C1241" s="187"/>
      <c r="D1241" s="184">
        <v>0</v>
      </c>
      <c r="E1241" s="184">
        <f t="shared" si="39"/>
        <v>0</v>
      </c>
      <c r="F1241" s="17" t="str">
        <f t="shared" si="40"/>
        <v/>
      </c>
    </row>
    <row r="1242" spans="1:6">
      <c r="A1242" s="165">
        <v>2220509</v>
      </c>
      <c r="B1242" s="165" t="s">
        <v>1334</v>
      </c>
      <c r="C1242" s="187"/>
      <c r="D1242" s="184">
        <v>0</v>
      </c>
      <c r="E1242" s="184">
        <f t="shared" si="39"/>
        <v>0</v>
      </c>
      <c r="F1242" s="17" t="str">
        <f t="shared" si="40"/>
        <v/>
      </c>
    </row>
    <row r="1243" spans="1:6">
      <c r="A1243" s="165">
        <v>2220510</v>
      </c>
      <c r="B1243" s="165" t="s">
        <v>1335</v>
      </c>
      <c r="C1243" s="187"/>
      <c r="D1243" s="184">
        <v>0</v>
      </c>
      <c r="E1243" s="184">
        <f t="shared" si="39"/>
        <v>0</v>
      </c>
      <c r="F1243" s="17" t="str">
        <f t="shared" si="40"/>
        <v/>
      </c>
    </row>
    <row r="1244" spans="1:6">
      <c r="A1244" s="165">
        <v>2220511</v>
      </c>
      <c r="B1244" s="165" t="s">
        <v>1336</v>
      </c>
      <c r="C1244" s="187"/>
      <c r="D1244" s="184">
        <v>0</v>
      </c>
      <c r="E1244" s="184">
        <f t="shared" si="39"/>
        <v>0</v>
      </c>
      <c r="F1244" s="17" t="str">
        <f t="shared" si="40"/>
        <v/>
      </c>
    </row>
    <row r="1245" spans="1:6">
      <c r="A1245" s="165">
        <v>2220599</v>
      </c>
      <c r="B1245" s="165" t="s">
        <v>1337</v>
      </c>
      <c r="C1245" s="187"/>
      <c r="D1245" s="184">
        <v>0</v>
      </c>
      <c r="E1245" s="184">
        <f t="shared" si="39"/>
        <v>0</v>
      </c>
      <c r="F1245" s="17" t="str">
        <f t="shared" si="40"/>
        <v/>
      </c>
    </row>
    <row r="1246" ht="13.5" spans="1:6">
      <c r="A1246" s="165">
        <v>224</v>
      </c>
      <c r="B1246" s="164" t="s">
        <v>1338</v>
      </c>
      <c r="C1246" s="183">
        <f>SUM(C1247,C1258,C1264,C1272,C1285,C1289,C1293)</f>
        <v>1200</v>
      </c>
      <c r="D1246" s="183">
        <f>SUM(D1247,D1258,D1264,D1272,D1285,D1289,D1293)</f>
        <v>1405</v>
      </c>
      <c r="E1246" s="183">
        <f t="shared" si="39"/>
        <v>205</v>
      </c>
      <c r="F1246" s="17">
        <f t="shared" si="40"/>
        <v>17.1</v>
      </c>
    </row>
    <row r="1247" ht="13.5" spans="1:6">
      <c r="A1247" s="165">
        <v>22401</v>
      </c>
      <c r="B1247" s="164" t="s">
        <v>1339</v>
      </c>
      <c r="C1247" s="183">
        <f>SUM(C1248:C1257)</f>
        <v>618</v>
      </c>
      <c r="D1247" s="183">
        <f>SUM(D1248:D1257)</f>
        <v>662</v>
      </c>
      <c r="E1247" s="183">
        <f t="shared" si="39"/>
        <v>44</v>
      </c>
      <c r="F1247" s="17">
        <f t="shared" si="40"/>
        <v>7.1</v>
      </c>
    </row>
    <row r="1248" ht="13.5" spans="1:6">
      <c r="A1248" s="165">
        <v>2240101</v>
      </c>
      <c r="B1248" s="165" t="s">
        <v>381</v>
      </c>
      <c r="C1248" s="184">
        <v>298</v>
      </c>
      <c r="D1248" s="184">
        <v>303</v>
      </c>
      <c r="E1248" s="184">
        <f t="shared" si="39"/>
        <v>5</v>
      </c>
      <c r="F1248" s="17">
        <f t="shared" si="40"/>
        <v>1.7</v>
      </c>
    </row>
    <row r="1249" spans="1:6">
      <c r="A1249" s="165">
        <v>2240102</v>
      </c>
      <c r="B1249" s="165" t="s">
        <v>382</v>
      </c>
      <c r="C1249" s="187"/>
      <c r="D1249" s="184">
        <v>0</v>
      </c>
      <c r="E1249" s="184">
        <f t="shared" si="39"/>
        <v>0</v>
      </c>
      <c r="F1249" s="17" t="str">
        <f t="shared" si="40"/>
        <v/>
      </c>
    </row>
    <row r="1250" spans="1:6">
      <c r="A1250" s="165">
        <v>2240103</v>
      </c>
      <c r="B1250" s="165" t="s">
        <v>383</v>
      </c>
      <c r="C1250" s="187"/>
      <c r="D1250" s="184">
        <v>0</v>
      </c>
      <c r="E1250" s="184">
        <f t="shared" si="39"/>
        <v>0</v>
      </c>
      <c r="F1250" s="17" t="str">
        <f t="shared" si="40"/>
        <v/>
      </c>
    </row>
    <row r="1251" spans="1:6">
      <c r="A1251" s="165">
        <v>2240104</v>
      </c>
      <c r="B1251" s="165" t="s">
        <v>1340</v>
      </c>
      <c r="C1251" s="187"/>
      <c r="D1251" s="184">
        <v>76</v>
      </c>
      <c r="E1251" s="184">
        <f t="shared" si="39"/>
        <v>76</v>
      </c>
      <c r="F1251" s="17" t="str">
        <f t="shared" si="40"/>
        <v/>
      </c>
    </row>
    <row r="1252" spans="1:6">
      <c r="A1252" s="165">
        <v>2240105</v>
      </c>
      <c r="B1252" s="165" t="s">
        <v>1341</v>
      </c>
      <c r="C1252" s="187"/>
      <c r="D1252" s="184">
        <v>0</v>
      </c>
      <c r="E1252" s="184">
        <f t="shared" si="39"/>
        <v>0</v>
      </c>
      <c r="F1252" s="17" t="str">
        <f t="shared" si="40"/>
        <v/>
      </c>
    </row>
    <row r="1253" ht="13.5" spans="1:6">
      <c r="A1253" s="165">
        <v>2240106</v>
      </c>
      <c r="B1253" s="165" t="s">
        <v>1342</v>
      </c>
      <c r="C1253" s="184">
        <v>11</v>
      </c>
      <c r="D1253" s="184">
        <v>14</v>
      </c>
      <c r="E1253" s="184">
        <f t="shared" si="39"/>
        <v>3</v>
      </c>
      <c r="F1253" s="17">
        <f t="shared" si="40"/>
        <v>27.3</v>
      </c>
    </row>
    <row r="1254" spans="1:6">
      <c r="A1254" s="165">
        <v>2240108</v>
      </c>
      <c r="B1254" s="165" t="s">
        <v>1343</v>
      </c>
      <c r="C1254" s="187"/>
      <c r="D1254" s="184">
        <v>0</v>
      </c>
      <c r="E1254" s="184">
        <f t="shared" si="39"/>
        <v>0</v>
      </c>
      <c r="F1254" s="17" t="str">
        <f t="shared" si="40"/>
        <v/>
      </c>
    </row>
    <row r="1255" ht="13.5" spans="1:6">
      <c r="A1255" s="165">
        <v>2240109</v>
      </c>
      <c r="B1255" s="165" t="s">
        <v>1344</v>
      </c>
      <c r="C1255" s="184">
        <v>119</v>
      </c>
      <c r="D1255" s="184">
        <v>41</v>
      </c>
      <c r="E1255" s="184">
        <f t="shared" si="39"/>
        <v>-78</v>
      </c>
      <c r="F1255" s="17">
        <f t="shared" si="40"/>
        <v>-65.5</v>
      </c>
    </row>
    <row r="1256" ht="13.5" spans="1:6">
      <c r="A1256" s="165">
        <v>2240150</v>
      </c>
      <c r="B1256" s="165" t="s">
        <v>390</v>
      </c>
      <c r="C1256" s="184">
        <v>38</v>
      </c>
      <c r="D1256" s="184">
        <v>58</v>
      </c>
      <c r="E1256" s="184">
        <f t="shared" si="39"/>
        <v>20</v>
      </c>
      <c r="F1256" s="17">
        <f t="shared" si="40"/>
        <v>52.6</v>
      </c>
    </row>
    <row r="1257" ht="13.5" spans="1:6">
      <c r="A1257" s="165">
        <v>2240199</v>
      </c>
      <c r="B1257" s="165" t="s">
        <v>1345</v>
      </c>
      <c r="C1257" s="184">
        <v>152</v>
      </c>
      <c r="D1257" s="184">
        <v>170</v>
      </c>
      <c r="E1257" s="184">
        <f t="shared" si="39"/>
        <v>18</v>
      </c>
      <c r="F1257" s="17">
        <f t="shared" si="40"/>
        <v>11.8</v>
      </c>
    </row>
    <row r="1258" ht="13.5" spans="1:6">
      <c r="A1258" s="165">
        <v>22402</v>
      </c>
      <c r="B1258" s="164" t="s">
        <v>1346</v>
      </c>
      <c r="C1258" s="183">
        <f>SUM(C1259:C1263)</f>
        <v>540</v>
      </c>
      <c r="D1258" s="183">
        <f>SUM(D1259:D1263)</f>
        <v>549</v>
      </c>
      <c r="E1258" s="183">
        <f t="shared" si="39"/>
        <v>9</v>
      </c>
      <c r="F1258" s="17">
        <f t="shared" si="40"/>
        <v>1.7</v>
      </c>
    </row>
    <row r="1259" ht="13.5" spans="1:6">
      <c r="A1259" s="165">
        <v>2240201</v>
      </c>
      <c r="B1259" s="165" t="s">
        <v>381</v>
      </c>
      <c r="C1259" s="184">
        <v>37</v>
      </c>
      <c r="D1259" s="184">
        <v>0</v>
      </c>
      <c r="E1259" s="184">
        <f t="shared" si="39"/>
        <v>-37</v>
      </c>
      <c r="F1259" s="17">
        <f t="shared" si="40"/>
        <v>-100</v>
      </c>
    </row>
    <row r="1260" spans="1:6">
      <c r="A1260" s="165">
        <v>2240202</v>
      </c>
      <c r="B1260" s="165" t="s">
        <v>382</v>
      </c>
      <c r="C1260" s="187"/>
      <c r="D1260" s="184">
        <v>0</v>
      </c>
      <c r="E1260" s="184">
        <f t="shared" si="39"/>
        <v>0</v>
      </c>
      <c r="F1260" s="17" t="str">
        <f t="shared" si="40"/>
        <v/>
      </c>
    </row>
    <row r="1261" spans="1:6">
      <c r="A1261" s="165">
        <v>2240203</v>
      </c>
      <c r="B1261" s="165" t="s">
        <v>383</v>
      </c>
      <c r="C1261" s="187"/>
      <c r="D1261" s="184">
        <v>0</v>
      </c>
      <c r="E1261" s="184">
        <f t="shared" si="39"/>
        <v>0</v>
      </c>
      <c r="F1261" s="17" t="str">
        <f t="shared" si="40"/>
        <v/>
      </c>
    </row>
    <row r="1262" ht="13.5" spans="1:6">
      <c r="A1262" s="165">
        <v>2240204</v>
      </c>
      <c r="B1262" s="165" t="s">
        <v>1347</v>
      </c>
      <c r="C1262" s="184">
        <v>503</v>
      </c>
      <c r="D1262" s="184">
        <v>549</v>
      </c>
      <c r="E1262" s="184">
        <f t="shared" si="39"/>
        <v>46</v>
      </c>
      <c r="F1262" s="17">
        <f t="shared" si="40"/>
        <v>9.1</v>
      </c>
    </row>
    <row r="1263" spans="1:6">
      <c r="A1263" s="165">
        <v>2240299</v>
      </c>
      <c r="B1263" s="165" t="s">
        <v>1348</v>
      </c>
      <c r="C1263" s="187"/>
      <c r="D1263" s="184">
        <v>0</v>
      </c>
      <c r="E1263" s="184">
        <f t="shared" si="39"/>
        <v>0</v>
      </c>
      <c r="F1263" s="17" t="str">
        <f t="shared" si="40"/>
        <v/>
      </c>
    </row>
    <row r="1264" spans="1:6">
      <c r="A1264" s="165">
        <v>22404</v>
      </c>
      <c r="B1264" s="164" t="s">
        <v>1349</v>
      </c>
      <c r="C1264" s="188"/>
      <c r="D1264" s="183">
        <f>SUM(D1265:D1271)</f>
        <v>0</v>
      </c>
      <c r="E1264" s="183">
        <f t="shared" si="39"/>
        <v>0</v>
      </c>
      <c r="F1264" s="17" t="str">
        <f t="shared" si="40"/>
        <v/>
      </c>
    </row>
    <row r="1265" spans="1:6">
      <c r="A1265" s="165">
        <v>2240401</v>
      </c>
      <c r="B1265" s="165" t="s">
        <v>381</v>
      </c>
      <c r="C1265" s="187"/>
      <c r="D1265" s="184">
        <v>0</v>
      </c>
      <c r="E1265" s="184">
        <f t="shared" si="39"/>
        <v>0</v>
      </c>
      <c r="F1265" s="17" t="str">
        <f t="shared" si="40"/>
        <v/>
      </c>
    </row>
    <row r="1266" spans="1:6">
      <c r="A1266" s="165">
        <v>2240402</v>
      </c>
      <c r="B1266" s="165" t="s">
        <v>382</v>
      </c>
      <c r="C1266" s="187"/>
      <c r="D1266" s="184">
        <v>0</v>
      </c>
      <c r="E1266" s="184">
        <f t="shared" si="39"/>
        <v>0</v>
      </c>
      <c r="F1266" s="17" t="str">
        <f t="shared" si="40"/>
        <v/>
      </c>
    </row>
    <row r="1267" spans="1:6">
      <c r="A1267" s="165">
        <v>2240403</v>
      </c>
      <c r="B1267" s="165" t="s">
        <v>383</v>
      </c>
      <c r="C1267" s="187"/>
      <c r="D1267" s="184">
        <v>0</v>
      </c>
      <c r="E1267" s="184">
        <f t="shared" si="39"/>
        <v>0</v>
      </c>
      <c r="F1267" s="17" t="str">
        <f t="shared" si="40"/>
        <v/>
      </c>
    </row>
    <row r="1268" spans="1:6">
      <c r="A1268" s="165">
        <v>2240404</v>
      </c>
      <c r="B1268" s="165" t="s">
        <v>1350</v>
      </c>
      <c r="C1268" s="187"/>
      <c r="D1268" s="184">
        <v>0</v>
      </c>
      <c r="E1268" s="184">
        <f t="shared" si="39"/>
        <v>0</v>
      </c>
      <c r="F1268" s="17" t="str">
        <f t="shared" si="40"/>
        <v/>
      </c>
    </row>
    <row r="1269" spans="1:6">
      <c r="A1269" s="165">
        <v>2240405</v>
      </c>
      <c r="B1269" s="165" t="s">
        <v>1351</v>
      </c>
      <c r="C1269" s="187"/>
      <c r="D1269" s="184">
        <v>0</v>
      </c>
      <c r="E1269" s="184">
        <f t="shared" si="39"/>
        <v>0</v>
      </c>
      <c r="F1269" s="17" t="str">
        <f t="shared" si="40"/>
        <v/>
      </c>
    </row>
    <row r="1270" spans="1:6">
      <c r="A1270" s="165">
        <v>2240450</v>
      </c>
      <c r="B1270" s="165" t="s">
        <v>390</v>
      </c>
      <c r="C1270" s="187"/>
      <c r="D1270" s="184">
        <v>0</v>
      </c>
      <c r="E1270" s="184">
        <f t="shared" si="39"/>
        <v>0</v>
      </c>
      <c r="F1270" s="17" t="str">
        <f t="shared" si="40"/>
        <v/>
      </c>
    </row>
    <row r="1271" spans="1:6">
      <c r="A1271" s="165">
        <v>2240499</v>
      </c>
      <c r="B1271" s="165" t="s">
        <v>1352</v>
      </c>
      <c r="C1271" s="187"/>
      <c r="D1271" s="184">
        <v>0</v>
      </c>
      <c r="E1271" s="184">
        <f t="shared" si="39"/>
        <v>0</v>
      </c>
      <c r="F1271" s="17" t="str">
        <f t="shared" si="40"/>
        <v/>
      </c>
    </row>
    <row r="1272" spans="1:6">
      <c r="A1272" s="165">
        <v>22405</v>
      </c>
      <c r="B1272" s="164" t="s">
        <v>1353</v>
      </c>
      <c r="C1272" s="188"/>
      <c r="D1272" s="183">
        <f>SUM(D1273:D1284)</f>
        <v>0</v>
      </c>
      <c r="E1272" s="183">
        <f t="shared" si="39"/>
        <v>0</v>
      </c>
      <c r="F1272" s="17" t="str">
        <f t="shared" si="40"/>
        <v/>
      </c>
    </row>
    <row r="1273" spans="1:6">
      <c r="A1273" s="165">
        <v>2240501</v>
      </c>
      <c r="B1273" s="165" t="s">
        <v>381</v>
      </c>
      <c r="C1273" s="187"/>
      <c r="D1273" s="184">
        <v>0</v>
      </c>
      <c r="E1273" s="184">
        <f t="shared" si="39"/>
        <v>0</v>
      </c>
      <c r="F1273" s="17" t="str">
        <f t="shared" si="40"/>
        <v/>
      </c>
    </row>
    <row r="1274" spans="1:6">
      <c r="A1274" s="165">
        <v>2240502</v>
      </c>
      <c r="B1274" s="165" t="s">
        <v>382</v>
      </c>
      <c r="C1274" s="187"/>
      <c r="D1274" s="184">
        <v>0</v>
      </c>
      <c r="E1274" s="184">
        <f t="shared" si="39"/>
        <v>0</v>
      </c>
      <c r="F1274" s="17" t="str">
        <f t="shared" si="40"/>
        <v/>
      </c>
    </row>
    <row r="1275" spans="1:6">
      <c r="A1275" s="165">
        <v>2240503</v>
      </c>
      <c r="B1275" s="165" t="s">
        <v>383</v>
      </c>
      <c r="C1275" s="187"/>
      <c r="D1275" s="184">
        <v>0</v>
      </c>
      <c r="E1275" s="184">
        <f t="shared" si="39"/>
        <v>0</v>
      </c>
      <c r="F1275" s="17" t="str">
        <f t="shared" si="40"/>
        <v/>
      </c>
    </row>
    <row r="1276" spans="1:6">
      <c r="A1276" s="165">
        <v>2240504</v>
      </c>
      <c r="B1276" s="165" t="s">
        <v>1354</v>
      </c>
      <c r="C1276" s="187"/>
      <c r="D1276" s="184">
        <v>0</v>
      </c>
      <c r="E1276" s="184">
        <f t="shared" si="39"/>
        <v>0</v>
      </c>
      <c r="F1276" s="17" t="str">
        <f t="shared" si="40"/>
        <v/>
      </c>
    </row>
    <row r="1277" spans="1:6">
      <c r="A1277" s="165">
        <v>2240505</v>
      </c>
      <c r="B1277" s="165" t="s">
        <v>1355</v>
      </c>
      <c r="C1277" s="187"/>
      <c r="D1277" s="184">
        <v>0</v>
      </c>
      <c r="E1277" s="184">
        <f t="shared" si="39"/>
        <v>0</v>
      </c>
      <c r="F1277" s="17" t="str">
        <f t="shared" si="40"/>
        <v/>
      </c>
    </row>
    <row r="1278" spans="1:6">
      <c r="A1278" s="165">
        <v>2240506</v>
      </c>
      <c r="B1278" s="165" t="s">
        <v>1356</v>
      </c>
      <c r="C1278" s="187"/>
      <c r="D1278" s="184">
        <v>0</v>
      </c>
      <c r="E1278" s="184">
        <f t="shared" si="39"/>
        <v>0</v>
      </c>
      <c r="F1278" s="17" t="str">
        <f t="shared" si="40"/>
        <v/>
      </c>
    </row>
    <row r="1279" spans="1:6">
      <c r="A1279" s="165">
        <v>2240507</v>
      </c>
      <c r="B1279" s="165" t="s">
        <v>1357</v>
      </c>
      <c r="C1279" s="187"/>
      <c r="D1279" s="184">
        <v>0</v>
      </c>
      <c r="E1279" s="184">
        <f t="shared" si="39"/>
        <v>0</v>
      </c>
      <c r="F1279" s="17" t="str">
        <f t="shared" si="40"/>
        <v/>
      </c>
    </row>
    <row r="1280" spans="1:6">
      <c r="A1280" s="165">
        <v>2240508</v>
      </c>
      <c r="B1280" s="165" t="s">
        <v>1358</v>
      </c>
      <c r="C1280" s="187"/>
      <c r="D1280" s="184">
        <v>0</v>
      </c>
      <c r="E1280" s="184">
        <f t="shared" si="39"/>
        <v>0</v>
      </c>
      <c r="F1280" s="17" t="str">
        <f t="shared" si="40"/>
        <v/>
      </c>
    </row>
    <row r="1281" spans="1:6">
      <c r="A1281" s="165">
        <v>2240509</v>
      </c>
      <c r="B1281" s="165" t="s">
        <v>1359</v>
      </c>
      <c r="C1281" s="187"/>
      <c r="D1281" s="184">
        <v>0</v>
      </c>
      <c r="E1281" s="184">
        <f t="shared" si="39"/>
        <v>0</v>
      </c>
      <c r="F1281" s="17" t="str">
        <f t="shared" si="40"/>
        <v/>
      </c>
    </row>
    <row r="1282" spans="1:6">
      <c r="A1282" s="165">
        <v>2240510</v>
      </c>
      <c r="B1282" s="165" t="s">
        <v>1360</v>
      </c>
      <c r="C1282" s="187"/>
      <c r="D1282" s="184">
        <v>0</v>
      </c>
      <c r="E1282" s="184">
        <f t="shared" si="39"/>
        <v>0</v>
      </c>
      <c r="F1282" s="17" t="str">
        <f t="shared" si="40"/>
        <v/>
      </c>
    </row>
    <row r="1283" spans="1:6">
      <c r="A1283" s="165">
        <v>2240550</v>
      </c>
      <c r="B1283" s="165" t="s">
        <v>1361</v>
      </c>
      <c r="C1283" s="187"/>
      <c r="D1283" s="184">
        <v>0</v>
      </c>
      <c r="E1283" s="184">
        <f t="shared" si="39"/>
        <v>0</v>
      </c>
      <c r="F1283" s="17" t="str">
        <f t="shared" si="40"/>
        <v/>
      </c>
    </row>
    <row r="1284" spans="1:6">
      <c r="A1284" s="165">
        <v>2240599</v>
      </c>
      <c r="B1284" s="165" t="s">
        <v>1362</v>
      </c>
      <c r="C1284" s="187"/>
      <c r="D1284" s="184">
        <v>0</v>
      </c>
      <c r="E1284" s="184">
        <f t="shared" ref="E1284:E1313" si="41">D1284-C1284</f>
        <v>0</v>
      </c>
      <c r="F1284" s="17" t="str">
        <f t="shared" ref="F1284:F1313" si="42">IF(C1284&lt;&gt;0,ROUND(100*(D1284/C1284-1),1),"")</f>
        <v/>
      </c>
    </row>
    <row r="1285" ht="13.5" spans="1:6">
      <c r="A1285" s="165">
        <v>22406</v>
      </c>
      <c r="B1285" s="164" t="s">
        <v>1363</v>
      </c>
      <c r="C1285" s="183">
        <f>SUM(C1286:C1288)</f>
        <v>33</v>
      </c>
      <c r="D1285" s="183">
        <f>SUM(D1286:D1288)</f>
        <v>176</v>
      </c>
      <c r="E1285" s="183">
        <f t="shared" si="41"/>
        <v>143</v>
      </c>
      <c r="F1285" s="17">
        <f t="shared" si="42"/>
        <v>433.3</v>
      </c>
    </row>
    <row r="1286" ht="13.5" spans="1:6">
      <c r="A1286" s="165">
        <v>2240601</v>
      </c>
      <c r="B1286" s="165" t="s">
        <v>1364</v>
      </c>
      <c r="C1286" s="184">
        <v>33</v>
      </c>
      <c r="D1286" s="184">
        <v>146</v>
      </c>
      <c r="E1286" s="184">
        <f t="shared" si="41"/>
        <v>113</v>
      </c>
      <c r="F1286" s="17">
        <f t="shared" si="42"/>
        <v>342.4</v>
      </c>
    </row>
    <row r="1287" spans="1:6">
      <c r="A1287" s="165">
        <v>2240602</v>
      </c>
      <c r="B1287" s="165" t="s">
        <v>1365</v>
      </c>
      <c r="C1287" s="187"/>
      <c r="D1287" s="184">
        <v>0</v>
      </c>
      <c r="E1287" s="184">
        <f t="shared" si="41"/>
        <v>0</v>
      </c>
      <c r="F1287" s="17" t="str">
        <f t="shared" si="42"/>
        <v/>
      </c>
    </row>
    <row r="1288" spans="1:6">
      <c r="A1288" s="165">
        <v>2240699</v>
      </c>
      <c r="B1288" s="165" t="s">
        <v>1366</v>
      </c>
      <c r="C1288" s="187"/>
      <c r="D1288" s="184">
        <v>30</v>
      </c>
      <c r="E1288" s="184">
        <f t="shared" si="41"/>
        <v>30</v>
      </c>
      <c r="F1288" s="17" t="str">
        <f t="shared" si="42"/>
        <v/>
      </c>
    </row>
    <row r="1289" ht="13.5" spans="1:6">
      <c r="A1289" s="165">
        <v>22407</v>
      </c>
      <c r="B1289" s="164" t="s">
        <v>1367</v>
      </c>
      <c r="C1289" s="183">
        <f>SUM(C1290:C1292)</f>
        <v>9</v>
      </c>
      <c r="D1289" s="183">
        <f>SUM(D1290:D1292)</f>
        <v>18</v>
      </c>
      <c r="E1289" s="183">
        <f t="shared" si="41"/>
        <v>9</v>
      </c>
      <c r="F1289" s="17">
        <f t="shared" si="42"/>
        <v>100</v>
      </c>
    </row>
    <row r="1290" ht="13.5" spans="1:6">
      <c r="A1290" s="165">
        <v>2240703</v>
      </c>
      <c r="B1290" s="165" t="s">
        <v>1368</v>
      </c>
      <c r="C1290" s="184">
        <v>-5</v>
      </c>
      <c r="D1290" s="184">
        <v>12</v>
      </c>
      <c r="E1290" s="184">
        <f t="shared" si="41"/>
        <v>17</v>
      </c>
      <c r="F1290" s="17">
        <f t="shared" si="42"/>
        <v>-340</v>
      </c>
    </row>
    <row r="1291" spans="1:6">
      <c r="A1291" s="165">
        <v>2240704</v>
      </c>
      <c r="B1291" s="165" t="s">
        <v>1369</v>
      </c>
      <c r="C1291" s="187"/>
      <c r="D1291" s="184">
        <v>0</v>
      </c>
      <c r="E1291" s="184">
        <f t="shared" si="41"/>
        <v>0</v>
      </c>
      <c r="F1291" s="17" t="str">
        <f t="shared" si="42"/>
        <v/>
      </c>
    </row>
    <row r="1292" ht="13.5" spans="1:6">
      <c r="A1292" s="165">
        <v>2240799</v>
      </c>
      <c r="B1292" s="165" t="s">
        <v>1370</v>
      </c>
      <c r="C1292" s="184">
        <v>14</v>
      </c>
      <c r="D1292" s="184">
        <v>6</v>
      </c>
      <c r="E1292" s="184">
        <f t="shared" si="41"/>
        <v>-8</v>
      </c>
      <c r="F1292" s="17">
        <f t="shared" si="42"/>
        <v>-57.1</v>
      </c>
    </row>
    <row r="1293" spans="1:6">
      <c r="A1293" s="165">
        <v>22499</v>
      </c>
      <c r="B1293" s="164" t="s">
        <v>1371</v>
      </c>
      <c r="C1293" s="188"/>
      <c r="D1293" s="183">
        <f t="shared" ref="D1293:D1296" si="43">D1294</f>
        <v>0</v>
      </c>
      <c r="E1293" s="183">
        <f t="shared" si="41"/>
        <v>0</v>
      </c>
      <c r="F1293" s="17" t="str">
        <f t="shared" si="42"/>
        <v/>
      </c>
    </row>
    <row r="1294" spans="1:6">
      <c r="A1294" s="165">
        <v>2249999</v>
      </c>
      <c r="B1294" s="165" t="s">
        <v>1372</v>
      </c>
      <c r="C1294" s="187"/>
      <c r="D1294" s="184">
        <v>0</v>
      </c>
      <c r="E1294" s="184">
        <f t="shared" si="41"/>
        <v>0</v>
      </c>
      <c r="F1294" s="17" t="str">
        <f t="shared" si="42"/>
        <v/>
      </c>
    </row>
    <row r="1295" ht="13.5" spans="1:6">
      <c r="A1295" s="165">
        <v>229</v>
      </c>
      <c r="B1295" s="164" t="s">
        <v>1373</v>
      </c>
      <c r="C1295" s="183">
        <f>C1296</f>
        <v>653</v>
      </c>
      <c r="D1295" s="183">
        <f t="shared" si="43"/>
        <v>531</v>
      </c>
      <c r="E1295" s="183">
        <f t="shared" si="41"/>
        <v>-122</v>
      </c>
      <c r="F1295" s="17">
        <f t="shared" si="42"/>
        <v>-18.7</v>
      </c>
    </row>
    <row r="1296" ht="13.5" spans="1:6">
      <c r="A1296" s="165">
        <v>22999</v>
      </c>
      <c r="B1296" s="164" t="s">
        <v>1374</v>
      </c>
      <c r="C1296" s="183">
        <f>C1297</f>
        <v>653</v>
      </c>
      <c r="D1296" s="183">
        <f t="shared" si="43"/>
        <v>531</v>
      </c>
      <c r="E1296" s="183">
        <f t="shared" si="41"/>
        <v>-122</v>
      </c>
      <c r="F1296" s="17">
        <f t="shared" si="42"/>
        <v>-18.7</v>
      </c>
    </row>
    <row r="1297" ht="13.5" spans="1:6">
      <c r="A1297" s="165">
        <v>2299999</v>
      </c>
      <c r="B1297" s="165" t="s">
        <v>1375</v>
      </c>
      <c r="C1297" s="184">
        <v>653</v>
      </c>
      <c r="D1297" s="184">
        <v>531</v>
      </c>
      <c r="E1297" s="184">
        <f t="shared" si="41"/>
        <v>-122</v>
      </c>
      <c r="F1297" s="17">
        <f t="shared" si="42"/>
        <v>-18.7</v>
      </c>
    </row>
    <row r="1298" ht="13.5" spans="1:6">
      <c r="A1298" s="165">
        <v>232</v>
      </c>
      <c r="B1298" s="164" t="s">
        <v>1376</v>
      </c>
      <c r="C1298" s="183">
        <f>SUM(C1299,C1300,C1305)</f>
        <v>3465</v>
      </c>
      <c r="D1298" s="183">
        <f>SUM(D1299,D1300,D1305)</f>
        <v>3742</v>
      </c>
      <c r="E1298" s="183">
        <f t="shared" si="41"/>
        <v>277</v>
      </c>
      <c r="F1298" s="17">
        <f t="shared" si="42"/>
        <v>8</v>
      </c>
    </row>
    <row r="1299" spans="1:6">
      <c r="A1299" s="165">
        <v>23201</v>
      </c>
      <c r="B1299" s="164" t="s">
        <v>1377</v>
      </c>
      <c r="C1299" s="188"/>
      <c r="D1299" s="183">
        <v>0</v>
      </c>
      <c r="E1299" s="183">
        <f t="shared" si="41"/>
        <v>0</v>
      </c>
      <c r="F1299" s="17" t="str">
        <f t="shared" si="42"/>
        <v/>
      </c>
    </row>
    <row r="1300" spans="1:6">
      <c r="A1300" s="165">
        <v>23202</v>
      </c>
      <c r="B1300" s="164" t="s">
        <v>1378</v>
      </c>
      <c r="C1300" s="188"/>
      <c r="D1300" s="183">
        <f>SUM(D1301:D1304)</f>
        <v>0</v>
      </c>
      <c r="E1300" s="183">
        <f t="shared" si="41"/>
        <v>0</v>
      </c>
      <c r="F1300" s="17" t="str">
        <f t="shared" si="42"/>
        <v/>
      </c>
    </row>
    <row r="1301" spans="1:6">
      <c r="A1301" s="165">
        <v>2320201</v>
      </c>
      <c r="B1301" s="165" t="s">
        <v>1379</v>
      </c>
      <c r="C1301" s="187"/>
      <c r="D1301" s="184">
        <v>0</v>
      </c>
      <c r="E1301" s="184">
        <f t="shared" si="41"/>
        <v>0</v>
      </c>
      <c r="F1301" s="17" t="str">
        <f t="shared" si="42"/>
        <v/>
      </c>
    </row>
    <row r="1302" spans="1:6">
      <c r="A1302" s="165">
        <v>2320202</v>
      </c>
      <c r="B1302" s="165" t="s">
        <v>1380</v>
      </c>
      <c r="C1302" s="187"/>
      <c r="D1302" s="184">
        <v>0</v>
      </c>
      <c r="E1302" s="184">
        <f t="shared" si="41"/>
        <v>0</v>
      </c>
      <c r="F1302" s="17" t="str">
        <f t="shared" si="42"/>
        <v/>
      </c>
    </row>
    <row r="1303" spans="1:6">
      <c r="A1303" s="165">
        <v>2320203</v>
      </c>
      <c r="B1303" s="165" t="s">
        <v>1381</v>
      </c>
      <c r="C1303" s="187"/>
      <c r="D1303" s="184">
        <v>0</v>
      </c>
      <c r="E1303" s="184">
        <f t="shared" si="41"/>
        <v>0</v>
      </c>
      <c r="F1303" s="17" t="str">
        <f t="shared" si="42"/>
        <v/>
      </c>
    </row>
    <row r="1304" spans="1:6">
      <c r="A1304" s="165">
        <v>2320299</v>
      </c>
      <c r="B1304" s="165" t="s">
        <v>1382</v>
      </c>
      <c r="C1304" s="187"/>
      <c r="D1304" s="184">
        <v>0</v>
      </c>
      <c r="E1304" s="184">
        <f t="shared" si="41"/>
        <v>0</v>
      </c>
      <c r="F1304" s="17" t="str">
        <f t="shared" si="42"/>
        <v/>
      </c>
    </row>
    <row r="1305" ht="13.5" spans="1:6">
      <c r="A1305" s="165">
        <v>23203</v>
      </c>
      <c r="B1305" s="164" t="s">
        <v>1383</v>
      </c>
      <c r="C1305" s="183">
        <f>SUM(C1306:C1309)</f>
        <v>3465</v>
      </c>
      <c r="D1305" s="183">
        <f>SUM(D1306:D1309)</f>
        <v>3742</v>
      </c>
      <c r="E1305" s="183">
        <f t="shared" si="41"/>
        <v>277</v>
      </c>
      <c r="F1305" s="17">
        <f t="shared" si="42"/>
        <v>8</v>
      </c>
    </row>
    <row r="1306" ht="13.5" spans="1:6">
      <c r="A1306" s="165">
        <v>2320301</v>
      </c>
      <c r="B1306" s="165" t="s">
        <v>1384</v>
      </c>
      <c r="C1306" s="184">
        <v>3465</v>
      </c>
      <c r="D1306" s="184">
        <v>3742</v>
      </c>
      <c r="E1306" s="184">
        <f t="shared" si="41"/>
        <v>277</v>
      </c>
      <c r="F1306" s="17">
        <f t="shared" si="42"/>
        <v>8</v>
      </c>
    </row>
    <row r="1307" spans="1:6">
      <c r="A1307" s="165">
        <v>2320302</v>
      </c>
      <c r="B1307" s="165" t="s">
        <v>1385</v>
      </c>
      <c r="C1307" s="187"/>
      <c r="D1307" s="184">
        <v>0</v>
      </c>
      <c r="E1307" s="184">
        <f t="shared" si="41"/>
        <v>0</v>
      </c>
      <c r="F1307" s="17" t="str">
        <f t="shared" si="42"/>
        <v/>
      </c>
    </row>
    <row r="1308" spans="1:6">
      <c r="A1308" s="165">
        <v>2320303</v>
      </c>
      <c r="B1308" s="165" t="s">
        <v>1386</v>
      </c>
      <c r="C1308" s="187"/>
      <c r="D1308" s="184">
        <v>0</v>
      </c>
      <c r="E1308" s="184">
        <f t="shared" si="41"/>
        <v>0</v>
      </c>
      <c r="F1308" s="17" t="str">
        <f t="shared" si="42"/>
        <v/>
      </c>
    </row>
    <row r="1309" spans="1:6">
      <c r="A1309" s="165">
        <v>2320399</v>
      </c>
      <c r="B1309" s="165" t="s">
        <v>1387</v>
      </c>
      <c r="C1309" s="187"/>
      <c r="D1309" s="184">
        <v>0</v>
      </c>
      <c r="E1309" s="184">
        <f t="shared" si="41"/>
        <v>0</v>
      </c>
      <c r="F1309" s="17" t="str">
        <f t="shared" si="42"/>
        <v/>
      </c>
    </row>
    <row r="1310" ht="13.5" spans="1:6">
      <c r="A1310" s="165">
        <v>233</v>
      </c>
      <c r="B1310" s="164" t="s">
        <v>1388</v>
      </c>
      <c r="C1310" s="183">
        <f>C1311+C1312+C1313</f>
        <v>8</v>
      </c>
      <c r="D1310" s="183">
        <f>D1311+D1312+D1313</f>
        <v>26</v>
      </c>
      <c r="E1310" s="183">
        <f t="shared" si="41"/>
        <v>18</v>
      </c>
      <c r="F1310" s="17">
        <f t="shared" si="42"/>
        <v>225</v>
      </c>
    </row>
    <row r="1311" spans="1:6">
      <c r="A1311" s="165">
        <v>23301</v>
      </c>
      <c r="B1311" s="164" t="s">
        <v>1389</v>
      </c>
      <c r="C1311" s="188"/>
      <c r="D1311" s="183">
        <v>0</v>
      </c>
      <c r="E1311" s="183">
        <f t="shared" si="41"/>
        <v>0</v>
      </c>
      <c r="F1311" s="17" t="str">
        <f t="shared" si="42"/>
        <v/>
      </c>
    </row>
    <row r="1312" spans="1:6">
      <c r="A1312" s="165">
        <v>23302</v>
      </c>
      <c r="B1312" s="164" t="s">
        <v>1390</v>
      </c>
      <c r="C1312" s="188"/>
      <c r="D1312" s="183">
        <v>0</v>
      </c>
      <c r="E1312" s="183">
        <f t="shared" si="41"/>
        <v>0</v>
      </c>
      <c r="F1312" s="17" t="str">
        <f t="shared" si="42"/>
        <v/>
      </c>
    </row>
    <row r="1313" ht="13.5" spans="1:6">
      <c r="A1313" s="165">
        <v>23303</v>
      </c>
      <c r="B1313" s="164" t="s">
        <v>1391</v>
      </c>
      <c r="C1313" s="184">
        <v>8</v>
      </c>
      <c r="D1313" s="183">
        <v>26</v>
      </c>
      <c r="E1313" s="183">
        <f t="shared" si="41"/>
        <v>18</v>
      </c>
      <c r="F1313" s="17">
        <f t="shared" si="42"/>
        <v>225</v>
      </c>
    </row>
  </sheetData>
  <autoFilter ref="A3:F1313">
    <extLst/>
  </autoFilter>
  <mergeCells count="1">
    <mergeCell ref="B1:F1"/>
  </mergeCells>
  <pageMargins left="0.67" right="0.43" top="0.67" bottom="0.71" header="0.5" footer="0.5"/>
  <pageSetup paperSize="9" firstPageNumber="4" orientation="landscape" useFirstPageNumber="1" horizontalDpi="600" verticalDpi="600"/>
  <headerFooter>
    <evenFooter>&amp;L&amp;14—&amp;P—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showZeros="0" workbookViewId="0">
      <pane xSplit="2" ySplit="3" topLeftCell="C4" activePane="bottomRight" state="frozen"/>
      <selection/>
      <selection pane="topRight"/>
      <selection pane="bottomLeft"/>
      <selection pane="bottomRight" activeCell="F13" sqref="F13"/>
    </sheetView>
  </sheetViews>
  <sheetFormatPr defaultColWidth="12.125" defaultRowHeight="14.25" outlineLevelCol="3"/>
  <cols>
    <col min="1" max="1" width="10.375" style="31" customWidth="1"/>
    <col min="2" max="2" width="46.5" style="31" customWidth="1"/>
    <col min="3" max="3" width="21.625" style="31" customWidth="1"/>
    <col min="4" max="4" width="25.125" style="31" customWidth="1"/>
    <col min="5" max="16384" width="12.125" style="31"/>
  </cols>
  <sheetData>
    <row r="1" ht="30" customHeight="1" spans="1:4">
      <c r="A1" s="162"/>
      <c r="B1" s="163" t="s">
        <v>1393</v>
      </c>
      <c r="C1" s="163"/>
      <c r="D1" s="163"/>
    </row>
    <row r="2" ht="16.9" customHeight="1" spans="1:4">
      <c r="A2" s="67"/>
      <c r="B2" s="67"/>
      <c r="C2" s="70"/>
      <c r="D2" s="70" t="s">
        <v>24</v>
      </c>
    </row>
    <row r="3" s="161" customFormat="1" ht="33" customHeight="1" spans="1:4">
      <c r="A3" s="48" t="s">
        <v>224</v>
      </c>
      <c r="B3" s="48" t="s">
        <v>225</v>
      </c>
      <c r="C3" s="9" t="s">
        <v>82</v>
      </c>
      <c r="D3" s="9" t="s">
        <v>1394</v>
      </c>
    </row>
    <row r="4" ht="17.1" customHeight="1" spans="1:4">
      <c r="A4" s="164"/>
      <c r="B4" s="71" t="s">
        <v>82</v>
      </c>
      <c r="C4" s="35">
        <f>SUM(C5,C10,C21,C29,C36,C40,C43,C47,C50,C56,C60,C65,C68)</f>
        <v>227444</v>
      </c>
      <c r="D4" s="35">
        <f>SUM(D5,D10,D21,D29,D36,D40,D43,D47,D50,D56,D60,D65,D68)</f>
        <v>104749</v>
      </c>
    </row>
    <row r="5" ht="17.1" customHeight="1" spans="1:4">
      <c r="A5" s="165">
        <v>501</v>
      </c>
      <c r="B5" s="148" t="s">
        <v>1395</v>
      </c>
      <c r="C5" s="166">
        <f>SUM(C6:C9)</f>
        <v>38458</v>
      </c>
      <c r="D5" s="166">
        <f>SUM(D6:D9)</f>
        <v>34265</v>
      </c>
    </row>
    <row r="6" ht="17.1" customHeight="1" spans="1:4">
      <c r="A6" s="165">
        <v>50101</v>
      </c>
      <c r="B6" s="149" t="s">
        <v>1396</v>
      </c>
      <c r="C6" s="167">
        <v>23408</v>
      </c>
      <c r="D6" s="167">
        <v>19632</v>
      </c>
    </row>
    <row r="7" ht="17.1" customHeight="1" spans="1:4">
      <c r="A7" s="165">
        <v>50102</v>
      </c>
      <c r="B7" s="149" t="s">
        <v>1397</v>
      </c>
      <c r="C7" s="167">
        <v>7306</v>
      </c>
      <c r="D7" s="167">
        <v>6950</v>
      </c>
    </row>
    <row r="8" ht="17.1" customHeight="1" spans="1:4">
      <c r="A8" s="165">
        <v>50103</v>
      </c>
      <c r="B8" s="149" t="s">
        <v>1398</v>
      </c>
      <c r="C8" s="167">
        <v>2274</v>
      </c>
      <c r="D8" s="167">
        <v>2213</v>
      </c>
    </row>
    <row r="9" ht="17.1" customHeight="1" spans="1:4">
      <c r="A9" s="165">
        <v>50199</v>
      </c>
      <c r="B9" s="149" t="s">
        <v>1399</v>
      </c>
      <c r="C9" s="167">
        <v>5470</v>
      </c>
      <c r="D9" s="167">
        <v>5470</v>
      </c>
    </row>
    <row r="10" ht="17.1" customHeight="1" spans="1:4">
      <c r="A10" s="165">
        <v>502</v>
      </c>
      <c r="B10" s="148" t="s">
        <v>1400</v>
      </c>
      <c r="C10" s="35">
        <f>SUM(C11:C20)</f>
        <v>15398</v>
      </c>
      <c r="D10" s="35">
        <f>SUM(D11:D20)</f>
        <v>2601</v>
      </c>
    </row>
    <row r="11" ht="17.1" customHeight="1" spans="1:4">
      <c r="A11" s="165">
        <v>50201</v>
      </c>
      <c r="B11" s="149" t="s">
        <v>1401</v>
      </c>
      <c r="C11" s="167">
        <v>4943</v>
      </c>
      <c r="D11" s="167">
        <v>2065</v>
      </c>
    </row>
    <row r="12" ht="17.1" customHeight="1" spans="1:4">
      <c r="A12" s="165">
        <v>50202</v>
      </c>
      <c r="B12" s="149" t="s">
        <v>1402</v>
      </c>
      <c r="C12" s="167">
        <v>135</v>
      </c>
      <c r="D12" s="167">
        <v>5</v>
      </c>
    </row>
    <row r="13" ht="17.1" customHeight="1" spans="1:4">
      <c r="A13" s="165">
        <v>50203</v>
      </c>
      <c r="B13" s="149" t="s">
        <v>1403</v>
      </c>
      <c r="C13" s="167">
        <v>86</v>
      </c>
      <c r="D13" s="167">
        <v>11</v>
      </c>
    </row>
    <row r="14" ht="17.1" customHeight="1" spans="1:4">
      <c r="A14" s="165">
        <v>50204</v>
      </c>
      <c r="B14" s="149" t="s">
        <v>1404</v>
      </c>
      <c r="C14" s="167">
        <v>127</v>
      </c>
      <c r="D14" s="167">
        <v>0</v>
      </c>
    </row>
    <row r="15" ht="17.1" customHeight="1" spans="1:4">
      <c r="A15" s="165">
        <v>50205</v>
      </c>
      <c r="B15" s="149" t="s">
        <v>1405</v>
      </c>
      <c r="C15" s="167">
        <v>5914</v>
      </c>
      <c r="D15" s="167">
        <v>0</v>
      </c>
    </row>
    <row r="16" ht="17.1" customHeight="1" spans="1:4">
      <c r="A16" s="165">
        <v>50206</v>
      </c>
      <c r="B16" s="149" t="s">
        <v>1406</v>
      </c>
      <c r="C16" s="167">
        <v>86</v>
      </c>
      <c r="D16" s="167">
        <v>35</v>
      </c>
    </row>
    <row r="17" ht="17.1" customHeight="1" spans="1:4">
      <c r="A17" s="165">
        <v>50207</v>
      </c>
      <c r="B17" s="149" t="s">
        <v>1407</v>
      </c>
      <c r="C17" s="167"/>
      <c r="D17" s="167">
        <v>0</v>
      </c>
    </row>
    <row r="18" ht="17.1" customHeight="1" spans="1:4">
      <c r="A18" s="165">
        <v>50208</v>
      </c>
      <c r="B18" s="149" t="s">
        <v>1408</v>
      </c>
      <c r="C18" s="167">
        <v>230</v>
      </c>
      <c r="D18" s="167">
        <v>226</v>
      </c>
    </row>
    <row r="19" ht="17.1" customHeight="1" spans="1:4">
      <c r="A19" s="165">
        <v>50209</v>
      </c>
      <c r="B19" s="149" t="s">
        <v>1409</v>
      </c>
      <c r="C19" s="167">
        <v>384</v>
      </c>
      <c r="D19" s="167">
        <v>13</v>
      </c>
    </row>
    <row r="20" ht="17.1" customHeight="1" spans="1:4">
      <c r="A20" s="165">
        <v>50299</v>
      </c>
      <c r="B20" s="149" t="s">
        <v>1410</v>
      </c>
      <c r="C20" s="167">
        <v>3493</v>
      </c>
      <c r="D20" s="167">
        <v>246</v>
      </c>
    </row>
    <row r="21" ht="17.1" customHeight="1" spans="1:4">
      <c r="A21" s="165">
        <v>503</v>
      </c>
      <c r="B21" s="148" t="s">
        <v>1411</v>
      </c>
      <c r="C21" s="35">
        <f>SUM(C22:C28)</f>
        <v>21702</v>
      </c>
      <c r="D21" s="35">
        <f>SUM(D22:D28)</f>
        <v>0</v>
      </c>
    </row>
    <row r="22" ht="17.1" customHeight="1" spans="1:4">
      <c r="A22" s="165">
        <v>50301</v>
      </c>
      <c r="B22" s="149" t="s">
        <v>1412</v>
      </c>
      <c r="C22" s="167">
        <v>909</v>
      </c>
      <c r="D22" s="167"/>
    </row>
    <row r="23" ht="17.1" customHeight="1" spans="1:4">
      <c r="A23" s="165">
        <v>50302</v>
      </c>
      <c r="B23" s="149" t="s">
        <v>1413</v>
      </c>
      <c r="C23" s="167">
        <v>15388</v>
      </c>
      <c r="D23" s="167"/>
    </row>
    <row r="24" ht="17.1" customHeight="1" spans="1:4">
      <c r="A24" s="165">
        <v>50303</v>
      </c>
      <c r="B24" s="149" t="s">
        <v>1414</v>
      </c>
      <c r="C24" s="167">
        <v>10</v>
      </c>
      <c r="D24" s="167"/>
    </row>
    <row r="25" ht="17.1" customHeight="1" spans="1:4">
      <c r="A25" s="165">
        <v>50305</v>
      </c>
      <c r="B25" s="149" t="s">
        <v>1415</v>
      </c>
      <c r="C25" s="167">
        <v>4322</v>
      </c>
      <c r="D25" s="167"/>
    </row>
    <row r="26" ht="17.1" customHeight="1" spans="1:4">
      <c r="A26" s="165">
        <v>50306</v>
      </c>
      <c r="B26" s="149" t="s">
        <v>1416</v>
      </c>
      <c r="C26" s="167">
        <v>332</v>
      </c>
      <c r="D26" s="167"/>
    </row>
    <row r="27" ht="17.1" customHeight="1" spans="1:4">
      <c r="A27" s="165">
        <v>50307</v>
      </c>
      <c r="B27" s="149" t="s">
        <v>1417</v>
      </c>
      <c r="C27" s="167">
        <v>77</v>
      </c>
      <c r="D27" s="167"/>
    </row>
    <row r="28" ht="17.1" customHeight="1" spans="1:4">
      <c r="A28" s="165">
        <v>50399</v>
      </c>
      <c r="B28" s="149" t="s">
        <v>1418</v>
      </c>
      <c r="C28" s="167">
        <v>664</v>
      </c>
      <c r="D28" s="167"/>
    </row>
    <row r="29" ht="17.1" customHeight="1" spans="1:4">
      <c r="A29" s="165">
        <v>504</v>
      </c>
      <c r="B29" s="148" t="s">
        <v>1419</v>
      </c>
      <c r="C29" s="35">
        <f>SUM(C30:C35)</f>
        <v>887</v>
      </c>
      <c r="D29" s="35">
        <f>SUM(D30:D35)</f>
        <v>0</v>
      </c>
    </row>
    <row r="30" ht="17.1" customHeight="1" spans="1:4">
      <c r="A30" s="165">
        <v>50401</v>
      </c>
      <c r="B30" s="149" t="s">
        <v>1412</v>
      </c>
      <c r="C30" s="167"/>
      <c r="D30" s="167"/>
    </row>
    <row r="31" ht="17.1" customHeight="1" spans="1:4">
      <c r="A31" s="165">
        <v>50402</v>
      </c>
      <c r="B31" s="149" t="s">
        <v>1413</v>
      </c>
      <c r="C31" s="167">
        <v>344</v>
      </c>
      <c r="D31" s="167"/>
    </row>
    <row r="32" ht="17.1" customHeight="1" spans="1:4">
      <c r="A32" s="165">
        <v>50403</v>
      </c>
      <c r="B32" s="149" t="s">
        <v>1414</v>
      </c>
      <c r="C32" s="167"/>
      <c r="D32" s="167"/>
    </row>
    <row r="33" ht="17.1" customHeight="1" spans="1:4">
      <c r="A33" s="165">
        <v>50404</v>
      </c>
      <c r="B33" s="149" t="s">
        <v>1416</v>
      </c>
      <c r="C33" s="167">
        <v>2</v>
      </c>
      <c r="D33" s="167"/>
    </row>
    <row r="34" ht="17.1" customHeight="1" spans="1:4">
      <c r="A34" s="165">
        <v>50405</v>
      </c>
      <c r="B34" s="149" t="s">
        <v>1417</v>
      </c>
      <c r="C34" s="167"/>
      <c r="D34" s="167"/>
    </row>
    <row r="35" ht="17.1" customHeight="1" spans="1:4">
      <c r="A35" s="165">
        <v>50499</v>
      </c>
      <c r="B35" s="149" t="s">
        <v>1418</v>
      </c>
      <c r="C35" s="167">
        <v>541</v>
      </c>
      <c r="D35" s="167"/>
    </row>
    <row r="36" ht="17.1" customHeight="1" spans="1:4">
      <c r="A36" s="165">
        <v>505</v>
      </c>
      <c r="B36" s="148" t="s">
        <v>1420</v>
      </c>
      <c r="C36" s="35">
        <f>SUM(C37:C39)</f>
        <v>73856</v>
      </c>
      <c r="D36" s="35">
        <f>SUM(D37:D39)</f>
        <v>0</v>
      </c>
    </row>
    <row r="37" ht="17.1" customHeight="1" spans="1:4">
      <c r="A37" s="165">
        <v>50501</v>
      </c>
      <c r="B37" s="149" t="s">
        <v>1421</v>
      </c>
      <c r="C37" s="167">
        <v>65571</v>
      </c>
      <c r="D37" s="167"/>
    </row>
    <row r="38" ht="17.1" customHeight="1" spans="1:4">
      <c r="A38" s="165">
        <v>50502</v>
      </c>
      <c r="B38" s="149" t="s">
        <v>1422</v>
      </c>
      <c r="C38" s="167">
        <v>8257</v>
      </c>
      <c r="D38" s="167"/>
    </row>
    <row r="39" ht="17.1" customHeight="1" spans="1:4">
      <c r="A39" s="165">
        <v>50599</v>
      </c>
      <c r="B39" s="149" t="s">
        <v>1423</v>
      </c>
      <c r="C39" s="167">
        <v>28</v>
      </c>
      <c r="D39" s="167"/>
    </row>
    <row r="40" ht="17.1" customHeight="1" spans="1:4">
      <c r="A40" s="165">
        <v>506</v>
      </c>
      <c r="B40" s="148" t="s">
        <v>1424</v>
      </c>
      <c r="C40" s="35">
        <f>SUM(C41:C42)</f>
        <v>10885</v>
      </c>
      <c r="D40" s="35">
        <f>SUM(D41:D42)</f>
        <v>58677</v>
      </c>
    </row>
    <row r="41" ht="17.1" customHeight="1" spans="1:4">
      <c r="A41" s="165">
        <v>50601</v>
      </c>
      <c r="B41" s="149" t="s">
        <v>1425</v>
      </c>
      <c r="C41" s="167">
        <v>9661</v>
      </c>
      <c r="D41" s="167">
        <v>57241</v>
      </c>
    </row>
    <row r="42" ht="17.1" customHeight="1" spans="1:4">
      <c r="A42" s="165">
        <v>50602</v>
      </c>
      <c r="B42" s="149" t="s">
        <v>1426</v>
      </c>
      <c r="C42" s="167">
        <v>1224</v>
      </c>
      <c r="D42" s="167">
        <v>1436</v>
      </c>
    </row>
    <row r="43" ht="17.1" customHeight="1" spans="1:4">
      <c r="A43" s="165">
        <v>507</v>
      </c>
      <c r="B43" s="148" t="s">
        <v>1427</v>
      </c>
      <c r="C43" s="35">
        <f>SUM(C44:C46)</f>
        <v>1933</v>
      </c>
      <c r="D43" s="35">
        <f>SUM(D44:D46)</f>
        <v>0</v>
      </c>
    </row>
    <row r="44" ht="17.1" customHeight="1" spans="1:4">
      <c r="A44" s="165">
        <v>50701</v>
      </c>
      <c r="B44" s="149" t="s">
        <v>1428</v>
      </c>
      <c r="C44" s="167">
        <v>1095</v>
      </c>
      <c r="D44" s="167"/>
    </row>
    <row r="45" ht="17.1" customHeight="1" spans="1:4">
      <c r="A45" s="165">
        <v>50702</v>
      </c>
      <c r="B45" s="149" t="s">
        <v>1429</v>
      </c>
      <c r="C45" s="167">
        <v>273</v>
      </c>
      <c r="D45" s="167"/>
    </row>
    <row r="46" ht="17.1" customHeight="1" spans="1:4">
      <c r="A46" s="165">
        <v>50799</v>
      </c>
      <c r="B46" s="149" t="s">
        <v>1430</v>
      </c>
      <c r="C46" s="167">
        <v>565</v>
      </c>
      <c r="D46" s="167"/>
    </row>
    <row r="47" ht="17.1" customHeight="1" spans="1:4">
      <c r="A47" s="165">
        <v>508</v>
      </c>
      <c r="B47" s="148" t="s">
        <v>1431</v>
      </c>
      <c r="C47" s="35">
        <f>SUM(C48:C49)</f>
        <v>0</v>
      </c>
      <c r="D47" s="35">
        <f>SUM(D48:D49)</f>
        <v>0</v>
      </c>
    </row>
    <row r="48" ht="17.1" customHeight="1" spans="1:4">
      <c r="A48" s="165">
        <v>50801</v>
      </c>
      <c r="B48" s="149" t="s">
        <v>1432</v>
      </c>
      <c r="C48" s="37"/>
      <c r="D48" s="37"/>
    </row>
    <row r="49" ht="17.1" customHeight="1" spans="1:4">
      <c r="A49" s="165">
        <v>50802</v>
      </c>
      <c r="B49" s="149" t="s">
        <v>1433</v>
      </c>
      <c r="C49" s="37"/>
      <c r="D49" s="37"/>
    </row>
    <row r="50" ht="17.1" customHeight="1" spans="1:4">
      <c r="A50" s="165">
        <v>509</v>
      </c>
      <c r="B50" s="148" t="s">
        <v>1434</v>
      </c>
      <c r="C50" s="35">
        <f>SUM(C51:C55)</f>
        <v>37912</v>
      </c>
      <c r="D50" s="35">
        <f>SUM(D51:D55)</f>
        <v>9206</v>
      </c>
    </row>
    <row r="51" ht="17.1" customHeight="1" spans="1:4">
      <c r="A51" s="165">
        <v>50901</v>
      </c>
      <c r="B51" s="149" t="s">
        <v>1435</v>
      </c>
      <c r="C51" s="167">
        <v>17375</v>
      </c>
      <c r="D51" s="167">
        <v>1508</v>
      </c>
    </row>
    <row r="52" ht="17.1" customHeight="1" spans="1:4">
      <c r="A52" s="165">
        <v>50902</v>
      </c>
      <c r="B52" s="149" t="s">
        <v>1436</v>
      </c>
      <c r="C52" s="167">
        <v>1621</v>
      </c>
      <c r="D52" s="167">
        <v>0</v>
      </c>
    </row>
    <row r="53" ht="17.1" customHeight="1" spans="1:4">
      <c r="A53" s="165">
        <v>50903</v>
      </c>
      <c r="B53" s="149" t="s">
        <v>1437</v>
      </c>
      <c r="C53" s="167">
        <v>8212</v>
      </c>
      <c r="D53" s="167">
        <v>0</v>
      </c>
    </row>
    <row r="54" ht="17.1" customHeight="1" spans="1:4">
      <c r="A54" s="165">
        <v>50905</v>
      </c>
      <c r="B54" s="149" t="s">
        <v>1438</v>
      </c>
      <c r="C54" s="167">
        <v>3328</v>
      </c>
      <c r="D54" s="167">
        <v>3134</v>
      </c>
    </row>
    <row r="55" ht="17.1" customHeight="1" spans="1:4">
      <c r="A55" s="165">
        <v>50999</v>
      </c>
      <c r="B55" s="149" t="s">
        <v>1439</v>
      </c>
      <c r="C55" s="167">
        <v>7376</v>
      </c>
      <c r="D55" s="167">
        <v>4564</v>
      </c>
    </row>
    <row r="56" ht="17.1" customHeight="1" spans="1:4">
      <c r="A56" s="165">
        <v>510</v>
      </c>
      <c r="B56" s="148" t="s">
        <v>1440</v>
      </c>
      <c r="C56" s="35">
        <f>SUM(C57:C59)</f>
        <v>21126</v>
      </c>
      <c r="D56" s="35">
        <f>SUM(D57:D59)</f>
        <v>0</v>
      </c>
    </row>
    <row r="57" ht="17.1" customHeight="1" spans="1:4">
      <c r="A57" s="165">
        <v>51002</v>
      </c>
      <c r="B57" s="149" t="s">
        <v>1441</v>
      </c>
      <c r="C57" s="167">
        <v>21126</v>
      </c>
      <c r="D57" s="167"/>
    </row>
    <row r="58" ht="17.1" customHeight="1" spans="1:4">
      <c r="A58" s="165">
        <v>51003</v>
      </c>
      <c r="B58" s="149" t="s">
        <v>768</v>
      </c>
      <c r="C58" s="37"/>
      <c r="D58" s="37"/>
    </row>
    <row r="59" ht="17.1" customHeight="1" spans="1:4">
      <c r="A59" s="165">
        <v>51004</v>
      </c>
      <c r="B59" s="168" t="s">
        <v>1442</v>
      </c>
      <c r="C59" s="37"/>
      <c r="D59" s="37"/>
    </row>
    <row r="60" ht="17.1" customHeight="1" spans="1:4">
      <c r="A60" s="165">
        <v>511</v>
      </c>
      <c r="B60" s="148" t="s">
        <v>1443</v>
      </c>
      <c r="C60" s="169">
        <f>SUM(C61:C64)</f>
        <v>3768</v>
      </c>
      <c r="D60" s="169">
        <f>SUM(D61:D64)</f>
        <v>0</v>
      </c>
    </row>
    <row r="61" ht="17.1" customHeight="1" spans="1:4">
      <c r="A61" s="165">
        <v>51101</v>
      </c>
      <c r="B61" s="149" t="s">
        <v>1444</v>
      </c>
      <c r="C61" s="167">
        <v>3742</v>
      </c>
      <c r="D61" s="167"/>
    </row>
    <row r="62" ht="17.1" customHeight="1" spans="1:4">
      <c r="A62" s="165">
        <v>51102</v>
      </c>
      <c r="B62" s="149" t="s">
        <v>1445</v>
      </c>
      <c r="C62" s="167"/>
      <c r="D62" s="167"/>
    </row>
    <row r="63" ht="17.1" customHeight="1" spans="1:4">
      <c r="A63" s="165">
        <v>51103</v>
      </c>
      <c r="B63" s="149" t="s">
        <v>1446</v>
      </c>
      <c r="C63" s="167">
        <v>26</v>
      </c>
      <c r="D63" s="167"/>
    </row>
    <row r="64" ht="17.1" customHeight="1" spans="1:4">
      <c r="A64" s="165">
        <v>51104</v>
      </c>
      <c r="B64" s="149" t="s">
        <v>1447</v>
      </c>
      <c r="C64" s="167"/>
      <c r="D64" s="167"/>
    </row>
    <row r="65" ht="17.1" customHeight="1" spans="1:4">
      <c r="A65" s="165">
        <v>514</v>
      </c>
      <c r="B65" s="148" t="s">
        <v>1448</v>
      </c>
      <c r="C65" s="35">
        <f>SUM(C66:C67)</f>
        <v>0</v>
      </c>
      <c r="D65" s="35"/>
    </row>
    <row r="66" ht="17.1" customHeight="1" spans="1:4">
      <c r="A66" s="165">
        <v>51401</v>
      </c>
      <c r="B66" s="149" t="s">
        <v>1449</v>
      </c>
      <c r="C66" s="37"/>
      <c r="D66" s="37"/>
    </row>
    <row r="67" ht="17.1" customHeight="1" spans="1:4">
      <c r="A67" s="165">
        <v>51402</v>
      </c>
      <c r="B67" s="149" t="s">
        <v>1450</v>
      </c>
      <c r="C67" s="37"/>
      <c r="D67" s="37"/>
    </row>
    <row r="68" ht="17.1" customHeight="1" spans="1:4">
      <c r="A68" s="165">
        <v>599</v>
      </c>
      <c r="B68" s="148" t="s">
        <v>1451</v>
      </c>
      <c r="C68" s="35">
        <f>SUM(C69:C72)</f>
        <v>1519</v>
      </c>
      <c r="D68" s="35"/>
    </row>
    <row r="69" ht="17.1" customHeight="1" spans="1:4">
      <c r="A69" s="165">
        <v>59906</v>
      </c>
      <c r="B69" s="149" t="s">
        <v>1452</v>
      </c>
      <c r="C69" s="37"/>
      <c r="D69" s="37"/>
    </row>
    <row r="70" ht="17.1" customHeight="1" spans="1:4">
      <c r="A70" s="165">
        <v>59907</v>
      </c>
      <c r="B70" s="149" t="s">
        <v>1453</v>
      </c>
      <c r="C70" s="37"/>
      <c r="D70" s="37"/>
    </row>
    <row r="71" ht="17.1" customHeight="1" spans="1:4">
      <c r="A71" s="165">
        <v>59908</v>
      </c>
      <c r="B71" s="149" t="s">
        <v>1454</v>
      </c>
      <c r="C71" s="37"/>
      <c r="D71" s="37"/>
    </row>
    <row r="72" ht="17.1" customHeight="1" spans="1:4">
      <c r="A72" s="165">
        <v>59999</v>
      </c>
      <c r="B72" s="149" t="s">
        <v>1239</v>
      </c>
      <c r="C72" s="170">
        <v>1519</v>
      </c>
      <c r="D72" s="170"/>
    </row>
    <row r="73" spans="3:3">
      <c r="C73" s="171"/>
    </row>
    <row r="74" spans="3:3">
      <c r="C74" s="171"/>
    </row>
  </sheetData>
  <autoFilter ref="A3:C72">
    <extLst/>
  </autoFilter>
  <mergeCells count="1">
    <mergeCell ref="B1:D1"/>
  </mergeCells>
  <printOptions horizontalCentered="1"/>
  <pageMargins left="0.75" right="0.75" top="0.79" bottom="0.59" header="0.24" footer="0.28"/>
  <pageSetup paperSize="9" firstPageNumber="22" orientation="landscape" useFirstPageNumber="1" horizontalDpi="600" verticalDpi="600"/>
  <headerFooter>
    <evenFooter>&amp;L&amp;14—&amp;P—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3"/>
  <sheetViews>
    <sheetView workbookViewId="0">
      <pane xSplit="1" ySplit="3" topLeftCell="B57" activePane="bottomRight" state="frozen"/>
      <selection/>
      <selection pane="topRight"/>
      <selection pane="bottomLeft"/>
      <selection pane="bottomRight" activeCell="J10" sqref="J10:J11"/>
    </sheetView>
  </sheetViews>
  <sheetFormatPr defaultColWidth="9" defaultRowHeight="13.5"/>
  <cols>
    <col min="1" max="1" width="31.7666666666667" style="126" customWidth="1"/>
    <col min="2" max="2" width="11.9" style="128" customWidth="1"/>
    <col min="3" max="3" width="11.9" style="129" customWidth="1"/>
    <col min="4" max="4" width="11.9" style="128" customWidth="1"/>
    <col min="5" max="5" width="9" style="130" customWidth="1"/>
    <col min="6" max="6" width="8.125" style="130" customWidth="1"/>
    <col min="7" max="7" width="31.7666666666667" style="126" customWidth="1"/>
    <col min="8" max="10" width="11.9" style="131" customWidth="1"/>
    <col min="11" max="11" width="10.625" style="131" customWidth="1"/>
    <col min="12" max="12" width="9.75" style="131" customWidth="1"/>
    <col min="13" max="13" width="9.5" style="126" customWidth="1"/>
    <col min="14" max="16384" width="9" style="126"/>
  </cols>
  <sheetData>
    <row r="1" ht="36" customHeight="1" spans="1:12">
      <c r="A1" s="132" t="s">
        <v>1455</v>
      </c>
      <c r="B1" s="133"/>
      <c r="C1" s="133"/>
      <c r="D1" s="133"/>
      <c r="E1" s="132"/>
      <c r="F1" s="132"/>
      <c r="G1" s="132"/>
      <c r="H1" s="133"/>
      <c r="I1" s="133"/>
      <c r="J1" s="133"/>
      <c r="K1" s="133"/>
      <c r="L1" s="133"/>
    </row>
    <row r="2" ht="18" customHeight="1" spans="1:12">
      <c r="A2" s="127"/>
      <c r="B2" s="129"/>
      <c r="D2" s="134"/>
      <c r="F2" s="135"/>
      <c r="L2" s="152" t="s">
        <v>24</v>
      </c>
    </row>
    <row r="3" s="124" customFormat="1" ht="31" customHeight="1" spans="1:12">
      <c r="A3" s="136" t="s">
        <v>25</v>
      </c>
      <c r="B3" s="9" t="s">
        <v>26</v>
      </c>
      <c r="C3" s="9" t="s">
        <v>27</v>
      </c>
      <c r="D3" s="9" t="s">
        <v>28</v>
      </c>
      <c r="E3" s="10" t="s">
        <v>29</v>
      </c>
      <c r="F3" s="11" t="s">
        <v>30</v>
      </c>
      <c r="G3" s="50" t="s">
        <v>31</v>
      </c>
      <c r="H3" s="9" t="s">
        <v>26</v>
      </c>
      <c r="I3" s="9" t="s">
        <v>27</v>
      </c>
      <c r="J3" s="9" t="s">
        <v>28</v>
      </c>
      <c r="K3" s="10" t="s">
        <v>29</v>
      </c>
      <c r="L3" s="11" t="s">
        <v>30</v>
      </c>
    </row>
    <row r="4" s="125" customFormat="1" ht="17.1" customHeight="1" spans="1:12">
      <c r="A4" s="137" t="s">
        <v>85</v>
      </c>
      <c r="B4" s="138">
        <v>194065</v>
      </c>
      <c r="C4" s="138">
        <v>151754</v>
      </c>
      <c r="D4" s="138">
        <v>208599</v>
      </c>
      <c r="E4" s="14">
        <f t="shared" ref="E4:E65" si="0">IF(B4&lt;&gt;0,ROUND(100*(D4/B4-1),1),"")</f>
        <v>7.5</v>
      </c>
      <c r="F4" s="14">
        <f t="shared" ref="F4:F65" si="1">IF(C4&lt;&gt;0,ROUND(100*(D4/C4),1),"")</f>
        <v>137.5</v>
      </c>
      <c r="G4" s="139" t="s">
        <v>1456</v>
      </c>
      <c r="H4" s="140">
        <f>SUM(H5:H6)</f>
        <v>14417</v>
      </c>
      <c r="I4" s="140">
        <v>5843</v>
      </c>
      <c r="J4" s="138">
        <v>14334</v>
      </c>
      <c r="K4" s="14">
        <f t="shared" ref="K4:K9" si="2">IF(H4&lt;&gt;0,ROUND(100*(J4/H4-1),1),"")</f>
        <v>-0.6</v>
      </c>
      <c r="L4" s="14">
        <f>IF(I4&lt;&gt;0,ROUND(100*(J4/I4),1),"")</f>
        <v>245.3</v>
      </c>
    </row>
    <row r="5" ht="17.1" customHeight="1" spans="1:12">
      <c r="A5" s="141" t="s">
        <v>87</v>
      </c>
      <c r="B5" s="138">
        <v>9510</v>
      </c>
      <c r="C5" s="138">
        <v>9264</v>
      </c>
      <c r="D5" s="138">
        <v>9510</v>
      </c>
      <c r="E5" s="14">
        <f t="shared" si="0"/>
        <v>0</v>
      </c>
      <c r="F5" s="14">
        <f t="shared" si="1"/>
        <v>102.7</v>
      </c>
      <c r="G5" s="142" t="s">
        <v>205</v>
      </c>
      <c r="H5" s="143">
        <v>169</v>
      </c>
      <c r="J5" s="143">
        <v>169</v>
      </c>
      <c r="K5" s="17">
        <f t="shared" si="2"/>
        <v>0</v>
      </c>
      <c r="L5" s="17">
        <f>IF(I6&lt;&gt;0,ROUND(100*(J5/I6),1),"")</f>
        <v>2.9</v>
      </c>
    </row>
    <row r="6" ht="17.1" customHeight="1" spans="1:12">
      <c r="A6" s="80" t="s">
        <v>89</v>
      </c>
      <c r="B6" s="144">
        <v>1432</v>
      </c>
      <c r="C6" s="145">
        <v>1432</v>
      </c>
      <c r="D6" s="145">
        <v>1432</v>
      </c>
      <c r="E6" s="17">
        <f t="shared" si="0"/>
        <v>0</v>
      </c>
      <c r="F6" s="17">
        <f t="shared" si="1"/>
        <v>100</v>
      </c>
      <c r="G6" s="142" t="s">
        <v>207</v>
      </c>
      <c r="H6" s="143">
        <v>14248</v>
      </c>
      <c r="I6" s="143">
        <v>5843</v>
      </c>
      <c r="J6" s="143">
        <v>14165</v>
      </c>
      <c r="K6" s="17">
        <f t="shared" si="2"/>
        <v>-0.6</v>
      </c>
      <c r="L6" s="17">
        <f>IF(J6&lt;&gt;0,ROUND(100*(J6/I6),1),"")</f>
        <v>242.4</v>
      </c>
    </row>
    <row r="7" ht="17.1" customHeight="1" spans="1:12">
      <c r="A7" s="80" t="s">
        <v>91</v>
      </c>
      <c r="B7" s="144">
        <v>586</v>
      </c>
      <c r="C7" s="145">
        <v>586</v>
      </c>
      <c r="D7" s="145">
        <v>586</v>
      </c>
      <c r="E7" s="17">
        <f t="shared" si="0"/>
        <v>0</v>
      </c>
      <c r="F7" s="17">
        <f t="shared" si="1"/>
        <v>100</v>
      </c>
      <c r="G7" s="139" t="s">
        <v>1457</v>
      </c>
      <c r="H7" s="140">
        <v>5400</v>
      </c>
      <c r="I7" s="140">
        <v>200</v>
      </c>
      <c r="J7" s="138">
        <v>17700</v>
      </c>
      <c r="K7" s="14">
        <f t="shared" si="2"/>
        <v>227.8</v>
      </c>
      <c r="L7" s="14">
        <f t="shared" ref="L7:L10" si="3">IF(I7&lt;&gt;0,ROUND(100*(J7/I7),1),"")</f>
        <v>8850</v>
      </c>
    </row>
    <row r="8" ht="17.1" customHeight="1" spans="1:12">
      <c r="A8" s="80" t="s">
        <v>93</v>
      </c>
      <c r="B8" s="144">
        <v>5742</v>
      </c>
      <c r="C8" s="145">
        <v>5742</v>
      </c>
      <c r="D8" s="145">
        <v>5742</v>
      </c>
      <c r="E8" s="17">
        <f t="shared" si="0"/>
        <v>0</v>
      </c>
      <c r="F8" s="17">
        <f t="shared" si="1"/>
        <v>100</v>
      </c>
      <c r="G8" s="139" t="s">
        <v>1458</v>
      </c>
      <c r="H8" s="138"/>
      <c r="I8" s="138"/>
      <c r="J8" s="138"/>
      <c r="K8" s="14" t="str">
        <f t="shared" si="2"/>
        <v/>
      </c>
      <c r="L8" s="14" t="str">
        <f t="shared" si="3"/>
        <v/>
      </c>
    </row>
    <row r="9" ht="17.1" customHeight="1" spans="1:12">
      <c r="A9" s="80" t="s">
        <v>95</v>
      </c>
      <c r="B9" s="144">
        <v>36</v>
      </c>
      <c r="C9" s="145">
        <v>36</v>
      </c>
      <c r="D9" s="145">
        <v>36</v>
      </c>
      <c r="E9" s="17">
        <f t="shared" si="0"/>
        <v>0</v>
      </c>
      <c r="F9" s="17">
        <f t="shared" si="1"/>
        <v>100</v>
      </c>
      <c r="G9" s="139" t="s">
        <v>1459</v>
      </c>
      <c r="H9" s="140">
        <v>1000</v>
      </c>
      <c r="I9" s="138"/>
      <c r="J9" s="140">
        <v>3736</v>
      </c>
      <c r="K9" s="14">
        <f t="shared" si="2"/>
        <v>273.6</v>
      </c>
      <c r="L9" s="14" t="str">
        <f t="shared" si="3"/>
        <v/>
      </c>
    </row>
    <row r="10" ht="17.1" customHeight="1" spans="1:12">
      <c r="A10" s="80" t="s">
        <v>97</v>
      </c>
      <c r="B10" s="144">
        <v>180</v>
      </c>
      <c r="C10" s="145">
        <v>-66</v>
      </c>
      <c r="D10" s="145">
        <v>180</v>
      </c>
      <c r="E10" s="17">
        <f t="shared" si="0"/>
        <v>0</v>
      </c>
      <c r="F10" s="17">
        <f t="shared" si="1"/>
        <v>-272.7</v>
      </c>
      <c r="G10" s="139" t="s">
        <v>1460</v>
      </c>
      <c r="H10" s="140">
        <v>39749</v>
      </c>
      <c r="I10" s="138"/>
      <c r="J10" s="140">
        <v>67105</v>
      </c>
      <c r="K10" s="14"/>
      <c r="L10" s="14" t="str">
        <f t="shared" si="3"/>
        <v/>
      </c>
    </row>
    <row r="11" ht="17.1" customHeight="1" spans="1:12">
      <c r="A11" s="80" t="s">
        <v>99</v>
      </c>
      <c r="B11" s="144">
        <v>1534</v>
      </c>
      <c r="C11" s="145">
        <v>1534</v>
      </c>
      <c r="D11" s="145">
        <v>1534</v>
      </c>
      <c r="E11" s="17">
        <f t="shared" si="0"/>
        <v>0</v>
      </c>
      <c r="F11" s="17">
        <f t="shared" si="1"/>
        <v>100</v>
      </c>
      <c r="G11" s="142" t="s">
        <v>217</v>
      </c>
      <c r="H11" s="143">
        <v>39749</v>
      </c>
      <c r="I11" s="145"/>
      <c r="J11" s="143">
        <v>67105</v>
      </c>
      <c r="K11" s="17"/>
      <c r="L11" s="17"/>
    </row>
    <row r="12" ht="17.1" customHeight="1" spans="1:12">
      <c r="A12" s="141" t="s">
        <v>101</v>
      </c>
      <c r="B12" s="138">
        <v>151397</v>
      </c>
      <c r="C12" s="138">
        <v>133146</v>
      </c>
      <c r="D12" s="138">
        <v>165445</v>
      </c>
      <c r="E12" s="14">
        <f t="shared" si="0"/>
        <v>9.3</v>
      </c>
      <c r="F12" s="14">
        <f t="shared" si="1"/>
        <v>124.3</v>
      </c>
      <c r="G12" s="142" t="s">
        <v>219</v>
      </c>
      <c r="H12" s="145"/>
      <c r="I12" s="145"/>
      <c r="J12" s="145"/>
      <c r="K12" s="17"/>
      <c r="L12" s="17"/>
    </row>
    <row r="13" ht="17.1" customHeight="1" spans="1:12">
      <c r="A13" s="80" t="s">
        <v>103</v>
      </c>
      <c r="B13" s="144">
        <v>980</v>
      </c>
      <c r="C13" s="145">
        <v>979</v>
      </c>
      <c r="D13" s="146">
        <v>980</v>
      </c>
      <c r="E13" s="17">
        <f t="shared" si="0"/>
        <v>0</v>
      </c>
      <c r="F13" s="17">
        <f t="shared" si="1"/>
        <v>100.1</v>
      </c>
      <c r="G13" s="142"/>
      <c r="H13" s="145"/>
      <c r="I13" s="145"/>
      <c r="J13" s="145"/>
      <c r="K13" s="17"/>
      <c r="L13" s="17"/>
    </row>
    <row r="14" ht="17.1" customHeight="1" spans="1:12">
      <c r="A14" s="80" t="s">
        <v>105</v>
      </c>
      <c r="B14" s="144">
        <v>35335</v>
      </c>
      <c r="C14" s="145">
        <v>32033</v>
      </c>
      <c r="D14" s="146">
        <v>38202</v>
      </c>
      <c r="E14" s="17">
        <f t="shared" si="0"/>
        <v>8.1</v>
      </c>
      <c r="F14" s="17">
        <f t="shared" si="1"/>
        <v>119.3</v>
      </c>
      <c r="G14" s="80"/>
      <c r="H14" s="145"/>
      <c r="I14" s="145"/>
      <c r="J14" s="145"/>
      <c r="K14" s="17" t="str">
        <f t="shared" ref="K4:K40" si="4">IF(H14&lt;&gt;0,ROUND(100*(J14/H14-1),1),"")</f>
        <v/>
      </c>
      <c r="L14" s="17" t="str">
        <f t="shared" ref="L6:L71" si="5">IF(I14&lt;&gt;0,ROUND(100*(J14/I14),1),"")</f>
        <v/>
      </c>
    </row>
    <row r="15" ht="17.1" customHeight="1" spans="1:12">
      <c r="A15" s="80" t="s">
        <v>107</v>
      </c>
      <c r="B15" s="144">
        <v>9756</v>
      </c>
      <c r="C15" s="145">
        <v>9449</v>
      </c>
      <c r="D15" s="146">
        <v>11512</v>
      </c>
      <c r="E15" s="17">
        <f t="shared" si="0"/>
        <v>18</v>
      </c>
      <c r="F15" s="17">
        <f t="shared" si="1"/>
        <v>121.8</v>
      </c>
      <c r="G15" s="80"/>
      <c r="H15" s="145"/>
      <c r="I15" s="145"/>
      <c r="J15" s="145"/>
      <c r="K15" s="17" t="str">
        <f t="shared" si="4"/>
        <v/>
      </c>
      <c r="L15" s="17" t="str">
        <f t="shared" si="5"/>
        <v/>
      </c>
    </row>
    <row r="16" ht="17.1" customHeight="1" spans="1:12">
      <c r="A16" s="80" t="s">
        <v>109</v>
      </c>
      <c r="B16" s="144">
        <v>5986</v>
      </c>
      <c r="C16" s="145">
        <v>285</v>
      </c>
      <c r="D16" s="146">
        <v>1412</v>
      </c>
      <c r="E16" s="17">
        <f t="shared" si="0"/>
        <v>-76.4</v>
      </c>
      <c r="F16" s="17">
        <f t="shared" si="1"/>
        <v>495.4</v>
      </c>
      <c r="G16" s="80"/>
      <c r="H16" s="145"/>
      <c r="I16" s="145"/>
      <c r="J16" s="145"/>
      <c r="K16" s="17" t="str">
        <f t="shared" si="4"/>
        <v/>
      </c>
      <c r="L16" s="17" t="str">
        <f t="shared" si="5"/>
        <v/>
      </c>
    </row>
    <row r="17" ht="17.1" customHeight="1" spans="1:12">
      <c r="A17" s="80" t="s">
        <v>111</v>
      </c>
      <c r="B17" s="145"/>
      <c r="C17" s="145"/>
      <c r="D17" s="145"/>
      <c r="E17" s="17" t="str">
        <f t="shared" si="0"/>
        <v/>
      </c>
      <c r="F17" s="17" t="str">
        <f t="shared" si="1"/>
        <v/>
      </c>
      <c r="G17" s="80"/>
      <c r="H17" s="145"/>
      <c r="I17" s="145"/>
      <c r="J17" s="145"/>
      <c r="K17" s="17" t="str">
        <f t="shared" si="4"/>
        <v/>
      </c>
      <c r="L17" s="17" t="str">
        <f t="shared" si="5"/>
        <v/>
      </c>
    </row>
    <row r="18" ht="17.1" customHeight="1" spans="1:12">
      <c r="A18" s="80" t="s">
        <v>113</v>
      </c>
      <c r="B18" s="144">
        <v>535</v>
      </c>
      <c r="C18" s="145">
        <v>481</v>
      </c>
      <c r="D18" s="146">
        <v>467</v>
      </c>
      <c r="E18" s="17">
        <f t="shared" si="0"/>
        <v>-12.7</v>
      </c>
      <c r="F18" s="17">
        <f t="shared" si="1"/>
        <v>97.1</v>
      </c>
      <c r="G18" s="80"/>
      <c r="H18" s="145"/>
      <c r="I18" s="145"/>
      <c r="J18" s="145"/>
      <c r="K18" s="17" t="str">
        <f t="shared" si="4"/>
        <v/>
      </c>
      <c r="L18" s="17" t="str">
        <f t="shared" si="5"/>
        <v/>
      </c>
    </row>
    <row r="19" ht="17.1" customHeight="1" spans="1:12">
      <c r="A19" s="80" t="s">
        <v>115</v>
      </c>
      <c r="B19" s="145"/>
      <c r="C19" s="145"/>
      <c r="D19" s="145"/>
      <c r="E19" s="17" t="str">
        <f t="shared" si="0"/>
        <v/>
      </c>
      <c r="F19" s="17" t="str">
        <f t="shared" si="1"/>
        <v/>
      </c>
      <c r="G19" s="80"/>
      <c r="H19" s="145"/>
      <c r="I19" s="145"/>
      <c r="J19" s="145"/>
      <c r="K19" s="17" t="str">
        <f t="shared" si="4"/>
        <v/>
      </c>
      <c r="L19" s="17" t="str">
        <f t="shared" si="5"/>
        <v/>
      </c>
    </row>
    <row r="20" ht="17.1" customHeight="1" spans="1:12">
      <c r="A20" s="80" t="s">
        <v>117</v>
      </c>
      <c r="B20" s="144">
        <v>16726</v>
      </c>
      <c r="C20" s="145">
        <v>16726</v>
      </c>
      <c r="D20" s="146">
        <v>16742</v>
      </c>
      <c r="E20" s="17">
        <f t="shared" si="0"/>
        <v>0.1</v>
      </c>
      <c r="F20" s="17">
        <f t="shared" si="1"/>
        <v>100.1</v>
      </c>
      <c r="G20" s="80"/>
      <c r="H20" s="145"/>
      <c r="I20" s="145"/>
      <c r="J20" s="145"/>
      <c r="K20" s="17" t="str">
        <f t="shared" si="4"/>
        <v/>
      </c>
      <c r="L20" s="17" t="str">
        <f t="shared" si="5"/>
        <v/>
      </c>
    </row>
    <row r="21" ht="17.1" customHeight="1" spans="1:12">
      <c r="A21" s="80" t="s">
        <v>119</v>
      </c>
      <c r="B21" s="144">
        <v>845</v>
      </c>
      <c r="C21" s="145">
        <v>761</v>
      </c>
      <c r="D21" s="146">
        <v>1001</v>
      </c>
      <c r="E21" s="17">
        <f t="shared" si="0"/>
        <v>18.5</v>
      </c>
      <c r="F21" s="17">
        <f t="shared" si="1"/>
        <v>131.5</v>
      </c>
      <c r="G21" s="80"/>
      <c r="H21" s="145"/>
      <c r="I21" s="145"/>
      <c r="J21" s="145"/>
      <c r="K21" s="17" t="str">
        <f t="shared" si="4"/>
        <v/>
      </c>
      <c r="L21" s="17" t="str">
        <f t="shared" si="5"/>
        <v/>
      </c>
    </row>
    <row r="22" ht="17.1" customHeight="1" spans="1:12">
      <c r="A22" s="80" t="s">
        <v>121</v>
      </c>
      <c r="B22" s="144">
        <v>3334</v>
      </c>
      <c r="C22" s="145">
        <v>3286</v>
      </c>
      <c r="D22" s="146">
        <v>3426</v>
      </c>
      <c r="E22" s="17">
        <f t="shared" si="0"/>
        <v>2.8</v>
      </c>
      <c r="F22" s="17">
        <f t="shared" si="1"/>
        <v>104.3</v>
      </c>
      <c r="G22" s="80"/>
      <c r="H22" s="145"/>
      <c r="I22" s="145"/>
      <c r="J22" s="145"/>
      <c r="K22" s="17" t="str">
        <f t="shared" si="4"/>
        <v/>
      </c>
      <c r="L22" s="17" t="str">
        <f t="shared" si="5"/>
        <v/>
      </c>
    </row>
    <row r="23" ht="17.1" customHeight="1" spans="1:12">
      <c r="A23" s="80" t="s">
        <v>123</v>
      </c>
      <c r="B23" s="145"/>
      <c r="C23" s="145"/>
      <c r="D23" s="145"/>
      <c r="E23" s="17" t="str">
        <f t="shared" si="0"/>
        <v/>
      </c>
      <c r="F23" s="17" t="str">
        <f t="shared" si="1"/>
        <v/>
      </c>
      <c r="G23" s="80"/>
      <c r="H23" s="145"/>
      <c r="I23" s="145"/>
      <c r="J23" s="145"/>
      <c r="K23" s="17" t="str">
        <f t="shared" si="4"/>
        <v/>
      </c>
      <c r="L23" s="17" t="str">
        <f t="shared" si="5"/>
        <v/>
      </c>
    </row>
    <row r="24" ht="17.1" customHeight="1" spans="1:12">
      <c r="A24" s="80" t="s">
        <v>125</v>
      </c>
      <c r="B24" s="144">
        <v>11424</v>
      </c>
      <c r="C24" s="145">
        <v>9874</v>
      </c>
      <c r="D24" s="146">
        <v>7819</v>
      </c>
      <c r="E24" s="17">
        <f t="shared" si="0"/>
        <v>-31.6</v>
      </c>
      <c r="F24" s="17">
        <f t="shared" si="1"/>
        <v>79.2</v>
      </c>
      <c r="G24" s="80"/>
      <c r="H24" s="145"/>
      <c r="I24" s="145"/>
      <c r="J24" s="145"/>
      <c r="K24" s="17" t="str">
        <f t="shared" si="4"/>
        <v/>
      </c>
      <c r="L24" s="17" t="str">
        <f t="shared" si="5"/>
        <v/>
      </c>
    </row>
    <row r="25" ht="24" spans="1:12">
      <c r="A25" s="80" t="s">
        <v>127</v>
      </c>
      <c r="B25" s="147"/>
      <c r="C25" s="145"/>
      <c r="D25" s="145"/>
      <c r="E25" s="17" t="str">
        <f t="shared" si="0"/>
        <v/>
      </c>
      <c r="F25" s="17" t="str">
        <f t="shared" si="1"/>
        <v/>
      </c>
      <c r="G25" s="80"/>
      <c r="H25" s="145"/>
      <c r="I25" s="145"/>
      <c r="J25" s="145"/>
      <c r="K25" s="17" t="str">
        <f t="shared" si="4"/>
        <v/>
      </c>
      <c r="L25" s="17" t="str">
        <f t="shared" si="5"/>
        <v/>
      </c>
    </row>
    <row r="26" ht="17.1" customHeight="1" spans="1:12">
      <c r="A26" s="80" t="s">
        <v>129</v>
      </c>
      <c r="B26" s="145"/>
      <c r="C26" s="145"/>
      <c r="D26" s="145"/>
      <c r="E26" s="17" t="str">
        <f t="shared" si="0"/>
        <v/>
      </c>
      <c r="F26" s="17" t="str">
        <f t="shared" si="1"/>
        <v/>
      </c>
      <c r="G26" s="80"/>
      <c r="H26" s="145"/>
      <c r="I26" s="145"/>
      <c r="J26" s="145"/>
      <c r="K26" s="17" t="str">
        <f t="shared" si="4"/>
        <v/>
      </c>
      <c r="L26" s="17" t="str">
        <f t="shared" si="5"/>
        <v/>
      </c>
    </row>
    <row r="27" ht="17.1" customHeight="1" spans="1:12">
      <c r="A27" s="80" t="s">
        <v>131</v>
      </c>
      <c r="B27" s="145"/>
      <c r="C27" s="145"/>
      <c r="D27" s="145"/>
      <c r="E27" s="17" t="str">
        <f t="shared" si="0"/>
        <v/>
      </c>
      <c r="F27" s="17" t="str">
        <f t="shared" si="1"/>
        <v/>
      </c>
      <c r="G27" s="80"/>
      <c r="H27" s="145"/>
      <c r="I27" s="145"/>
      <c r="J27" s="145"/>
      <c r="K27" s="17" t="str">
        <f t="shared" si="4"/>
        <v/>
      </c>
      <c r="L27" s="17" t="str">
        <f t="shared" si="5"/>
        <v/>
      </c>
    </row>
    <row r="28" ht="17.1" customHeight="1" spans="1:12">
      <c r="A28" s="80" t="s">
        <v>133</v>
      </c>
      <c r="B28" s="144">
        <v>1147</v>
      </c>
      <c r="C28" s="145"/>
      <c r="D28" s="146">
        <v>1171</v>
      </c>
      <c r="E28" s="17">
        <f t="shared" si="0"/>
        <v>2.1</v>
      </c>
      <c r="F28" s="17" t="str">
        <f t="shared" si="1"/>
        <v/>
      </c>
      <c r="G28" s="80"/>
      <c r="H28" s="145"/>
      <c r="I28" s="145"/>
      <c r="J28" s="145"/>
      <c r="K28" s="17" t="str">
        <f t="shared" si="4"/>
        <v/>
      </c>
      <c r="L28" s="17" t="str">
        <f t="shared" si="5"/>
        <v/>
      </c>
    </row>
    <row r="29" ht="17.1" customHeight="1" spans="1:12">
      <c r="A29" s="80" t="s">
        <v>135</v>
      </c>
      <c r="B29" s="144">
        <v>12260</v>
      </c>
      <c r="C29" s="145">
        <v>9107</v>
      </c>
      <c r="D29" s="146">
        <v>11095</v>
      </c>
      <c r="E29" s="17">
        <f t="shared" si="0"/>
        <v>-9.5</v>
      </c>
      <c r="F29" s="17">
        <f t="shared" si="1"/>
        <v>121.8</v>
      </c>
      <c r="G29" s="80"/>
      <c r="H29" s="145"/>
      <c r="I29" s="145"/>
      <c r="J29" s="145"/>
      <c r="K29" s="17" t="str">
        <f t="shared" si="4"/>
        <v/>
      </c>
      <c r="L29" s="17" t="str">
        <f t="shared" si="5"/>
        <v/>
      </c>
    </row>
    <row r="30" ht="17.1" customHeight="1" spans="1:12">
      <c r="A30" s="80" t="s">
        <v>137</v>
      </c>
      <c r="B30" s="145"/>
      <c r="C30" s="145"/>
      <c r="D30" s="145"/>
      <c r="E30" s="17" t="str">
        <f t="shared" si="0"/>
        <v/>
      </c>
      <c r="F30" s="17" t="str">
        <f t="shared" si="1"/>
        <v/>
      </c>
      <c r="G30" s="80"/>
      <c r="H30" s="145"/>
      <c r="I30" s="145"/>
      <c r="J30" s="145"/>
      <c r="K30" s="17" t="str">
        <f t="shared" si="4"/>
        <v/>
      </c>
      <c r="L30" s="17" t="str">
        <f t="shared" si="5"/>
        <v/>
      </c>
    </row>
    <row r="31" ht="24" spans="1:12">
      <c r="A31" s="80" t="s">
        <v>139</v>
      </c>
      <c r="B31" s="144">
        <v>513</v>
      </c>
      <c r="C31" s="145">
        <v>253</v>
      </c>
      <c r="D31" s="146">
        <v>285</v>
      </c>
      <c r="E31" s="17">
        <f t="shared" si="0"/>
        <v>-44.4</v>
      </c>
      <c r="F31" s="17">
        <f t="shared" si="1"/>
        <v>112.6</v>
      </c>
      <c r="G31" s="80"/>
      <c r="H31" s="145"/>
      <c r="I31" s="145"/>
      <c r="J31" s="145"/>
      <c r="K31" s="17" t="str">
        <f t="shared" si="4"/>
        <v/>
      </c>
      <c r="L31" s="17" t="str">
        <f t="shared" si="5"/>
        <v/>
      </c>
    </row>
    <row r="32" ht="24" spans="1:12">
      <c r="A32" s="80" t="s">
        <v>141</v>
      </c>
      <c r="B32" s="144">
        <v>19185</v>
      </c>
      <c r="C32" s="145">
        <v>17782</v>
      </c>
      <c r="D32" s="146">
        <v>20857</v>
      </c>
      <c r="E32" s="17">
        <f t="shared" si="0"/>
        <v>8.7</v>
      </c>
      <c r="F32" s="17">
        <f t="shared" si="1"/>
        <v>117.3</v>
      </c>
      <c r="G32" s="80"/>
      <c r="H32" s="145"/>
      <c r="I32" s="145"/>
      <c r="J32" s="145"/>
      <c r="K32" s="17" t="str">
        <f t="shared" si="4"/>
        <v/>
      </c>
      <c r="L32" s="17" t="str">
        <f t="shared" si="5"/>
        <v/>
      </c>
    </row>
    <row r="33" ht="17.1" customHeight="1" spans="1:12">
      <c r="A33" s="80" t="s">
        <v>143</v>
      </c>
      <c r="B33" s="144">
        <v>6038</v>
      </c>
      <c r="C33" s="145">
        <v>5274</v>
      </c>
      <c r="D33" s="146">
        <v>5956</v>
      </c>
      <c r="E33" s="17">
        <f t="shared" si="0"/>
        <v>-1.4</v>
      </c>
      <c r="F33" s="17">
        <f t="shared" si="1"/>
        <v>112.9</v>
      </c>
      <c r="G33" s="80"/>
      <c r="H33" s="145"/>
      <c r="I33" s="145"/>
      <c r="J33" s="145"/>
      <c r="K33" s="17" t="str">
        <f t="shared" si="4"/>
        <v/>
      </c>
      <c r="L33" s="17" t="str">
        <f t="shared" si="5"/>
        <v/>
      </c>
    </row>
    <row r="34" ht="17.1" customHeight="1" spans="1:12">
      <c r="A34" s="80" t="s">
        <v>145</v>
      </c>
      <c r="B34" s="144">
        <v>6</v>
      </c>
      <c r="C34" s="145">
        <v>9</v>
      </c>
      <c r="D34" s="146">
        <v>12</v>
      </c>
      <c r="E34" s="17">
        <f t="shared" si="0"/>
        <v>100</v>
      </c>
      <c r="F34" s="17">
        <f t="shared" si="1"/>
        <v>133.3</v>
      </c>
      <c r="G34" s="80"/>
      <c r="H34" s="145"/>
      <c r="I34" s="145"/>
      <c r="J34" s="145"/>
      <c r="K34" s="17" t="str">
        <f t="shared" si="4"/>
        <v/>
      </c>
      <c r="L34" s="17" t="str">
        <f t="shared" si="5"/>
        <v/>
      </c>
    </row>
    <row r="35" ht="17.1" customHeight="1" spans="1:12">
      <c r="A35" s="80" t="s">
        <v>147</v>
      </c>
      <c r="B35" s="145"/>
      <c r="C35" s="145"/>
      <c r="D35" s="145"/>
      <c r="E35" s="17" t="str">
        <f t="shared" si="0"/>
        <v/>
      </c>
      <c r="F35" s="17" t="str">
        <f t="shared" si="1"/>
        <v/>
      </c>
      <c r="G35" s="80"/>
      <c r="H35" s="145"/>
      <c r="I35" s="145"/>
      <c r="J35" s="145"/>
      <c r="K35" s="17" t="str">
        <f t="shared" si="4"/>
        <v/>
      </c>
      <c r="L35" s="17" t="str">
        <f t="shared" si="5"/>
        <v/>
      </c>
    </row>
    <row r="36" ht="17.1" customHeight="1" spans="1:12">
      <c r="A36" s="80" t="s">
        <v>149</v>
      </c>
      <c r="B36" s="144">
        <v>18878</v>
      </c>
      <c r="C36" s="145">
        <v>25504</v>
      </c>
      <c r="D36" s="146">
        <v>28628</v>
      </c>
      <c r="E36" s="17">
        <f t="shared" si="0"/>
        <v>51.6</v>
      </c>
      <c r="F36" s="17">
        <f t="shared" si="1"/>
        <v>112.2</v>
      </c>
      <c r="G36" s="80"/>
      <c r="H36" s="145"/>
      <c r="I36" s="145"/>
      <c r="J36" s="145"/>
      <c r="K36" s="17" t="str">
        <f t="shared" si="4"/>
        <v/>
      </c>
      <c r="L36" s="17" t="str">
        <f t="shared" si="5"/>
        <v/>
      </c>
    </row>
    <row r="37" ht="17.1" customHeight="1" spans="1:12">
      <c r="A37" s="80" t="s">
        <v>151</v>
      </c>
      <c r="B37" s="144">
        <v>5267</v>
      </c>
      <c r="C37" s="145">
        <v>572</v>
      </c>
      <c r="D37" s="146">
        <v>5141</v>
      </c>
      <c r="E37" s="17">
        <f t="shared" si="0"/>
        <v>-2.4</v>
      </c>
      <c r="F37" s="17">
        <f t="shared" si="1"/>
        <v>898.8</v>
      </c>
      <c r="G37" s="80"/>
      <c r="H37" s="145"/>
      <c r="I37" s="145"/>
      <c r="J37" s="145"/>
      <c r="K37" s="17" t="str">
        <f t="shared" si="4"/>
        <v/>
      </c>
      <c r="L37" s="17" t="str">
        <f t="shared" si="5"/>
        <v/>
      </c>
    </row>
    <row r="38" ht="24" spans="1:12">
      <c r="A38" s="80" t="s">
        <v>153</v>
      </c>
      <c r="B38" s="145"/>
      <c r="C38" s="145"/>
      <c r="D38" s="145"/>
      <c r="E38" s="17" t="str">
        <f t="shared" si="0"/>
        <v/>
      </c>
      <c r="F38" s="17" t="str">
        <f t="shared" si="1"/>
        <v/>
      </c>
      <c r="G38" s="80"/>
      <c r="H38" s="145"/>
      <c r="I38" s="145"/>
      <c r="J38" s="145"/>
      <c r="K38" s="17" t="str">
        <f t="shared" si="4"/>
        <v/>
      </c>
      <c r="L38" s="17" t="str">
        <f t="shared" si="5"/>
        <v/>
      </c>
    </row>
    <row r="39" ht="24" spans="1:12">
      <c r="A39" s="80" t="s">
        <v>155</v>
      </c>
      <c r="B39" s="145"/>
      <c r="C39" s="145"/>
      <c r="D39" s="145"/>
      <c r="E39" s="17" t="str">
        <f t="shared" si="0"/>
        <v/>
      </c>
      <c r="F39" s="17" t="str">
        <f t="shared" si="1"/>
        <v/>
      </c>
      <c r="G39" s="80"/>
      <c r="H39" s="145"/>
      <c r="I39" s="145"/>
      <c r="J39" s="145"/>
      <c r="K39" s="17" t="str">
        <f t="shared" si="4"/>
        <v/>
      </c>
      <c r="L39" s="17" t="str">
        <f t="shared" si="5"/>
        <v/>
      </c>
    </row>
    <row r="40" ht="17.1" customHeight="1" spans="1:12">
      <c r="A40" s="80" t="s">
        <v>157</v>
      </c>
      <c r="B40" s="145"/>
      <c r="C40" s="145"/>
      <c r="D40" s="145"/>
      <c r="E40" s="17" t="str">
        <f t="shared" si="0"/>
        <v/>
      </c>
      <c r="F40" s="17" t="str">
        <f t="shared" si="1"/>
        <v/>
      </c>
      <c r="G40" s="80"/>
      <c r="H40" s="145"/>
      <c r="I40" s="145"/>
      <c r="J40" s="145"/>
      <c r="K40" s="17" t="str">
        <f t="shared" si="4"/>
        <v/>
      </c>
      <c r="L40" s="17" t="str">
        <f t="shared" si="5"/>
        <v/>
      </c>
    </row>
    <row r="41" ht="24" spans="1:12">
      <c r="A41" s="80" t="s">
        <v>159</v>
      </c>
      <c r="B41" s="145"/>
      <c r="C41" s="145"/>
      <c r="D41" s="145"/>
      <c r="E41" s="17" t="str">
        <f t="shared" si="0"/>
        <v/>
      </c>
      <c r="F41" s="17" t="str">
        <f t="shared" si="1"/>
        <v/>
      </c>
      <c r="G41" s="80"/>
      <c r="H41" s="145"/>
      <c r="I41" s="145"/>
      <c r="J41" s="145"/>
      <c r="K41" s="17" t="str">
        <f t="shared" ref="K41:K77" si="6">IF(H41&lt;&gt;0,ROUND(100*(J41/H41-1),1),"")</f>
        <v/>
      </c>
      <c r="L41" s="17" t="str">
        <f t="shared" si="5"/>
        <v/>
      </c>
    </row>
    <row r="42" ht="17.1" customHeight="1" spans="1:12">
      <c r="A42" s="80" t="s">
        <v>161</v>
      </c>
      <c r="B42" s="144">
        <v>1420</v>
      </c>
      <c r="C42" s="145">
        <v>345</v>
      </c>
      <c r="D42" s="146">
        <v>566</v>
      </c>
      <c r="E42" s="17">
        <f t="shared" si="0"/>
        <v>-60.1</v>
      </c>
      <c r="F42" s="17">
        <f t="shared" si="1"/>
        <v>164.1</v>
      </c>
      <c r="G42" s="80"/>
      <c r="H42" s="145"/>
      <c r="I42" s="145"/>
      <c r="J42" s="145"/>
      <c r="K42" s="17" t="str">
        <f t="shared" si="6"/>
        <v/>
      </c>
      <c r="L42" s="17" t="str">
        <f t="shared" si="5"/>
        <v/>
      </c>
    </row>
    <row r="43" ht="24" spans="1:12">
      <c r="A43" s="80" t="s">
        <v>163</v>
      </c>
      <c r="B43" s="145"/>
      <c r="C43" s="145"/>
      <c r="D43" s="145"/>
      <c r="E43" s="17" t="str">
        <f t="shared" si="0"/>
        <v/>
      </c>
      <c r="F43" s="17" t="str">
        <f t="shared" si="1"/>
        <v/>
      </c>
      <c r="G43" s="80"/>
      <c r="H43" s="145"/>
      <c r="I43" s="145"/>
      <c r="J43" s="145"/>
      <c r="K43" s="17" t="str">
        <f t="shared" si="6"/>
        <v/>
      </c>
      <c r="L43" s="17" t="str">
        <f t="shared" si="5"/>
        <v/>
      </c>
    </row>
    <row r="44" ht="24" spans="1:12">
      <c r="A44" s="80" t="s">
        <v>165</v>
      </c>
      <c r="B44" s="144">
        <v>57</v>
      </c>
      <c r="C44" s="145"/>
      <c r="D44" s="146">
        <v>426</v>
      </c>
      <c r="E44" s="17">
        <f t="shared" si="0"/>
        <v>647.4</v>
      </c>
      <c r="F44" s="17" t="str">
        <f t="shared" si="1"/>
        <v/>
      </c>
      <c r="G44" s="80"/>
      <c r="H44" s="145"/>
      <c r="I44" s="145"/>
      <c r="J44" s="145"/>
      <c r="K44" s="17" t="str">
        <f t="shared" si="6"/>
        <v/>
      </c>
      <c r="L44" s="17" t="str">
        <f t="shared" si="5"/>
        <v/>
      </c>
    </row>
    <row r="45" s="126" customFormat="1" ht="17.1" customHeight="1" spans="1:12">
      <c r="A45" s="80" t="s">
        <v>167</v>
      </c>
      <c r="B45" s="145"/>
      <c r="C45" s="145"/>
      <c r="D45" s="145"/>
      <c r="E45" s="17" t="str">
        <f t="shared" si="0"/>
        <v/>
      </c>
      <c r="F45" s="17" t="str">
        <f t="shared" si="1"/>
        <v/>
      </c>
      <c r="G45" s="80"/>
      <c r="H45" s="145"/>
      <c r="I45" s="145"/>
      <c r="J45" s="145"/>
      <c r="K45" s="17" t="str">
        <f t="shared" si="6"/>
        <v/>
      </c>
      <c r="L45" s="17" t="str">
        <f t="shared" si="5"/>
        <v/>
      </c>
    </row>
    <row r="46" s="126" customFormat="1" ht="17.1" customHeight="1" spans="1:12">
      <c r="A46" s="80" t="s">
        <v>169</v>
      </c>
      <c r="B46" s="145"/>
      <c r="C46" s="145"/>
      <c r="D46" s="146">
        <v>551</v>
      </c>
      <c r="E46" s="17" t="str">
        <f t="shared" si="0"/>
        <v/>
      </c>
      <c r="F46" s="17" t="str">
        <f t="shared" si="1"/>
        <v/>
      </c>
      <c r="G46" s="80"/>
      <c r="H46" s="145"/>
      <c r="I46" s="145"/>
      <c r="J46" s="145"/>
      <c r="K46" s="17" t="str">
        <f t="shared" si="6"/>
        <v/>
      </c>
      <c r="L46" s="17" t="str">
        <f t="shared" si="5"/>
        <v/>
      </c>
    </row>
    <row r="47" s="126" customFormat="1" ht="17.1" customHeight="1" spans="1:12">
      <c r="A47" s="80" t="s">
        <v>171</v>
      </c>
      <c r="B47" s="145"/>
      <c r="C47" s="145"/>
      <c r="D47" s="146">
        <v>497</v>
      </c>
      <c r="E47" s="17" t="str">
        <f t="shared" si="0"/>
        <v/>
      </c>
      <c r="F47" s="17" t="str">
        <f t="shared" si="1"/>
        <v/>
      </c>
      <c r="G47" s="80"/>
      <c r="H47" s="145"/>
      <c r="I47" s="145"/>
      <c r="J47" s="145"/>
      <c r="K47" s="17" t="str">
        <f t="shared" si="6"/>
        <v/>
      </c>
      <c r="L47" s="17" t="str">
        <f t="shared" si="5"/>
        <v/>
      </c>
    </row>
    <row r="48" ht="17.1" customHeight="1" spans="1:12">
      <c r="A48" s="80" t="s">
        <v>173</v>
      </c>
      <c r="B48" s="145"/>
      <c r="C48" s="145"/>
      <c r="D48" s="146">
        <v>7863</v>
      </c>
      <c r="E48" s="17" t="str">
        <f t="shared" si="0"/>
        <v/>
      </c>
      <c r="F48" s="17" t="str">
        <f t="shared" si="1"/>
        <v/>
      </c>
      <c r="G48" s="80"/>
      <c r="H48" s="145"/>
      <c r="I48" s="145"/>
      <c r="J48" s="145"/>
      <c r="K48" s="17" t="str">
        <f t="shared" si="6"/>
        <v/>
      </c>
      <c r="L48" s="17" t="str">
        <f t="shared" si="5"/>
        <v/>
      </c>
    </row>
    <row r="49" ht="17.1" customHeight="1" spans="1:12">
      <c r="A49" s="80" t="s">
        <v>175</v>
      </c>
      <c r="B49" s="144">
        <v>1705</v>
      </c>
      <c r="C49" s="145">
        <v>426</v>
      </c>
      <c r="D49" s="146">
        <v>836</v>
      </c>
      <c r="E49" s="17">
        <f t="shared" si="0"/>
        <v>-51</v>
      </c>
      <c r="F49" s="17">
        <f t="shared" si="1"/>
        <v>196.2</v>
      </c>
      <c r="G49" s="80"/>
      <c r="H49" s="145"/>
      <c r="I49" s="145"/>
      <c r="J49" s="145"/>
      <c r="K49" s="17" t="str">
        <f t="shared" si="6"/>
        <v/>
      </c>
      <c r="L49" s="17" t="str">
        <f t="shared" si="5"/>
        <v/>
      </c>
    </row>
    <row r="50" ht="17.1" customHeight="1" spans="1:12">
      <c r="A50" s="141" t="s">
        <v>177</v>
      </c>
      <c r="B50" s="138">
        <v>33158</v>
      </c>
      <c r="C50" s="138">
        <v>9344</v>
      </c>
      <c r="D50" s="138">
        <v>33644</v>
      </c>
      <c r="E50" s="14">
        <f t="shared" si="0"/>
        <v>1.5</v>
      </c>
      <c r="F50" s="14">
        <f t="shared" si="1"/>
        <v>360.1</v>
      </c>
      <c r="G50" s="148"/>
      <c r="H50" s="138"/>
      <c r="I50" s="138"/>
      <c r="J50" s="138"/>
      <c r="K50" s="14" t="str">
        <f t="shared" si="6"/>
        <v/>
      </c>
      <c r="L50" s="14" t="str">
        <f t="shared" si="5"/>
        <v/>
      </c>
    </row>
    <row r="51" ht="17.1" customHeight="1" spans="1:12">
      <c r="A51" s="80" t="s">
        <v>179</v>
      </c>
      <c r="B51" s="144">
        <v>687</v>
      </c>
      <c r="C51" s="145"/>
      <c r="D51" s="146">
        <v>221</v>
      </c>
      <c r="E51" s="17">
        <f t="shared" si="0"/>
        <v>-67.8</v>
      </c>
      <c r="F51" s="17" t="str">
        <f t="shared" si="1"/>
        <v/>
      </c>
      <c r="G51" s="149"/>
      <c r="H51" s="145"/>
      <c r="I51" s="145"/>
      <c r="J51" s="145"/>
      <c r="K51" s="17" t="str">
        <f t="shared" si="6"/>
        <v/>
      </c>
      <c r="L51" s="17" t="str">
        <f t="shared" si="5"/>
        <v/>
      </c>
    </row>
    <row r="52" ht="17.1" customHeight="1" spans="1:12">
      <c r="A52" s="80" t="s">
        <v>180</v>
      </c>
      <c r="B52" s="145"/>
      <c r="C52" s="145"/>
      <c r="D52" s="145"/>
      <c r="E52" s="17" t="str">
        <f t="shared" si="0"/>
        <v/>
      </c>
      <c r="F52" s="17" t="str">
        <f t="shared" si="1"/>
        <v/>
      </c>
      <c r="G52" s="149"/>
      <c r="H52" s="145"/>
      <c r="I52" s="145"/>
      <c r="J52" s="145"/>
      <c r="K52" s="17" t="str">
        <f t="shared" si="6"/>
        <v/>
      </c>
      <c r="L52" s="17" t="str">
        <f t="shared" si="5"/>
        <v/>
      </c>
    </row>
    <row r="53" ht="17.1" customHeight="1" spans="1:12">
      <c r="A53" s="80" t="s">
        <v>181</v>
      </c>
      <c r="B53" s="145"/>
      <c r="C53" s="145"/>
      <c r="D53" s="145"/>
      <c r="E53" s="17" t="str">
        <f t="shared" si="0"/>
        <v/>
      </c>
      <c r="F53" s="17" t="str">
        <f t="shared" si="1"/>
        <v/>
      </c>
      <c r="G53" s="149"/>
      <c r="H53" s="145"/>
      <c r="I53" s="145"/>
      <c r="J53" s="145"/>
      <c r="K53" s="17" t="str">
        <f t="shared" si="6"/>
        <v/>
      </c>
      <c r="L53" s="17" t="str">
        <f t="shared" si="5"/>
        <v/>
      </c>
    </row>
    <row r="54" ht="17.1" customHeight="1" spans="1:12">
      <c r="A54" s="80" t="s">
        <v>182</v>
      </c>
      <c r="B54" s="145"/>
      <c r="C54" s="145"/>
      <c r="D54" s="145"/>
      <c r="E54" s="17" t="str">
        <f t="shared" si="0"/>
        <v/>
      </c>
      <c r="F54" s="17" t="str">
        <f t="shared" si="1"/>
        <v/>
      </c>
      <c r="G54" s="149"/>
      <c r="H54" s="145"/>
      <c r="I54" s="145"/>
      <c r="J54" s="145"/>
      <c r="K54" s="17" t="str">
        <f t="shared" si="6"/>
        <v/>
      </c>
      <c r="L54" s="17" t="str">
        <f t="shared" si="5"/>
        <v/>
      </c>
    </row>
    <row r="55" ht="17.1" customHeight="1" spans="1:12">
      <c r="A55" s="80" t="s">
        <v>183</v>
      </c>
      <c r="B55" s="145"/>
      <c r="C55" s="145"/>
      <c r="D55" s="145"/>
      <c r="E55" s="17" t="str">
        <f t="shared" si="0"/>
        <v/>
      </c>
      <c r="F55" s="17" t="str">
        <f t="shared" si="1"/>
        <v/>
      </c>
      <c r="G55" s="149"/>
      <c r="H55" s="145"/>
      <c r="I55" s="145"/>
      <c r="J55" s="145"/>
      <c r="K55" s="17" t="str">
        <f t="shared" si="6"/>
        <v/>
      </c>
      <c r="L55" s="17" t="str">
        <f t="shared" si="5"/>
        <v/>
      </c>
    </row>
    <row r="56" ht="17.1" customHeight="1" spans="1:12">
      <c r="A56" s="80" t="s">
        <v>184</v>
      </c>
      <c r="B56" s="144">
        <v>410</v>
      </c>
      <c r="C56" s="145"/>
      <c r="D56" s="146">
        <v>10</v>
      </c>
      <c r="E56" s="150">
        <f t="shared" si="0"/>
        <v>-97.6</v>
      </c>
      <c r="F56" s="17" t="str">
        <f t="shared" si="1"/>
        <v/>
      </c>
      <c r="G56" s="149"/>
      <c r="H56" s="145"/>
      <c r="I56" s="145"/>
      <c r="J56" s="145"/>
      <c r="K56" s="17" t="str">
        <f t="shared" si="6"/>
        <v/>
      </c>
      <c r="L56" s="17" t="str">
        <f t="shared" si="5"/>
        <v/>
      </c>
    </row>
    <row r="57" ht="17.1" customHeight="1" spans="1:12">
      <c r="A57" s="80" t="s">
        <v>185</v>
      </c>
      <c r="B57" s="144">
        <v>338</v>
      </c>
      <c r="C57" s="145"/>
      <c r="D57" s="146">
        <v>233</v>
      </c>
      <c r="E57" s="17">
        <f t="shared" si="0"/>
        <v>-31.1</v>
      </c>
      <c r="F57" s="17" t="str">
        <f t="shared" si="1"/>
        <v/>
      </c>
      <c r="G57" s="149"/>
      <c r="H57" s="145"/>
      <c r="I57" s="145"/>
      <c r="J57" s="145"/>
      <c r="K57" s="17" t="str">
        <f t="shared" si="6"/>
        <v/>
      </c>
      <c r="L57" s="17" t="str">
        <f t="shared" si="5"/>
        <v/>
      </c>
    </row>
    <row r="58" ht="17.1" customHeight="1" spans="1:12">
      <c r="A58" s="80" t="s">
        <v>186</v>
      </c>
      <c r="B58" s="144">
        <v>727</v>
      </c>
      <c r="C58" s="145">
        <v>246</v>
      </c>
      <c r="D58" s="146">
        <v>621</v>
      </c>
      <c r="E58" s="17">
        <f t="shared" si="0"/>
        <v>-14.6</v>
      </c>
      <c r="F58" s="17">
        <f t="shared" si="1"/>
        <v>252.4</v>
      </c>
      <c r="G58" s="149"/>
      <c r="H58" s="145"/>
      <c r="I58" s="145"/>
      <c r="J58" s="145"/>
      <c r="K58" s="17" t="str">
        <f t="shared" si="6"/>
        <v/>
      </c>
      <c r="L58" s="17" t="str">
        <f t="shared" si="5"/>
        <v/>
      </c>
    </row>
    <row r="59" ht="17.1" customHeight="1" spans="1:12">
      <c r="A59" s="80" t="s">
        <v>187</v>
      </c>
      <c r="B59" s="144">
        <v>1589</v>
      </c>
      <c r="C59" s="145">
        <v>342</v>
      </c>
      <c r="D59" s="146">
        <v>553</v>
      </c>
      <c r="E59" s="17">
        <f t="shared" si="0"/>
        <v>-65.2</v>
      </c>
      <c r="F59" s="150">
        <f t="shared" si="1"/>
        <v>161.7</v>
      </c>
      <c r="G59" s="149"/>
      <c r="H59" s="145"/>
      <c r="I59" s="145"/>
      <c r="J59" s="145"/>
      <c r="K59" s="17" t="str">
        <f t="shared" si="6"/>
        <v/>
      </c>
      <c r="L59" s="17" t="str">
        <f t="shared" si="5"/>
        <v/>
      </c>
    </row>
    <row r="60" ht="17.1" customHeight="1" spans="1:12">
      <c r="A60" s="80" t="s">
        <v>188</v>
      </c>
      <c r="B60" s="144">
        <v>2616</v>
      </c>
      <c r="C60" s="145"/>
      <c r="D60" s="146">
        <v>3439</v>
      </c>
      <c r="E60" s="17">
        <f t="shared" si="0"/>
        <v>31.5</v>
      </c>
      <c r="F60" s="17" t="str">
        <f t="shared" si="1"/>
        <v/>
      </c>
      <c r="G60" s="149"/>
      <c r="H60" s="145"/>
      <c r="I60" s="145"/>
      <c r="J60" s="145"/>
      <c r="K60" s="17" t="str">
        <f t="shared" si="6"/>
        <v/>
      </c>
      <c r="L60" s="17" t="str">
        <f t="shared" si="5"/>
        <v/>
      </c>
    </row>
    <row r="61" ht="17.1" customHeight="1" spans="1:12">
      <c r="A61" s="80" t="s">
        <v>189</v>
      </c>
      <c r="B61" s="144">
        <v>2178</v>
      </c>
      <c r="C61" s="145">
        <v>234</v>
      </c>
      <c r="D61" s="146">
        <v>1941</v>
      </c>
      <c r="E61" s="17">
        <f t="shared" si="0"/>
        <v>-10.9</v>
      </c>
      <c r="F61" s="17">
        <f t="shared" si="1"/>
        <v>829.5</v>
      </c>
      <c r="G61" s="149"/>
      <c r="H61" s="145"/>
      <c r="I61" s="145"/>
      <c r="J61" s="145"/>
      <c r="K61" s="17" t="str">
        <f t="shared" si="6"/>
        <v/>
      </c>
      <c r="L61" s="150" t="str">
        <f t="shared" si="5"/>
        <v/>
      </c>
    </row>
    <row r="62" ht="17.1" customHeight="1" spans="1:12">
      <c r="A62" s="80" t="s">
        <v>190</v>
      </c>
      <c r="B62" s="144">
        <v>16979</v>
      </c>
      <c r="C62" s="145">
        <v>8522</v>
      </c>
      <c r="D62" s="146">
        <v>20987</v>
      </c>
      <c r="E62" s="17">
        <f t="shared" si="0"/>
        <v>23.6</v>
      </c>
      <c r="F62" s="17">
        <f t="shared" si="1"/>
        <v>246.3</v>
      </c>
      <c r="G62" s="149"/>
      <c r="H62" s="145"/>
      <c r="I62" s="145"/>
      <c r="J62" s="145"/>
      <c r="K62" s="17" t="str">
        <f t="shared" si="6"/>
        <v/>
      </c>
      <c r="L62" s="17" t="str">
        <f t="shared" si="5"/>
        <v/>
      </c>
    </row>
    <row r="63" ht="17.1" customHeight="1" spans="1:12">
      <c r="A63" s="80" t="s">
        <v>191</v>
      </c>
      <c r="B63" s="144">
        <v>29</v>
      </c>
      <c r="C63" s="145"/>
      <c r="D63" s="146">
        <v>582</v>
      </c>
      <c r="E63" s="17">
        <f t="shared" si="0"/>
        <v>1906.9</v>
      </c>
      <c r="F63" s="17" t="str">
        <f t="shared" si="1"/>
        <v/>
      </c>
      <c r="G63" s="149"/>
      <c r="H63" s="145"/>
      <c r="I63" s="145"/>
      <c r="J63" s="145"/>
      <c r="K63" s="17" t="str">
        <f t="shared" si="6"/>
        <v/>
      </c>
      <c r="L63" s="17" t="str">
        <f t="shared" si="5"/>
        <v/>
      </c>
    </row>
    <row r="64" ht="17.1" customHeight="1" spans="1:12">
      <c r="A64" s="80" t="s">
        <v>192</v>
      </c>
      <c r="B64" s="144">
        <v>763</v>
      </c>
      <c r="C64" s="145"/>
      <c r="D64" s="146">
        <v>897</v>
      </c>
      <c r="E64" s="17">
        <f t="shared" si="0"/>
        <v>17.6</v>
      </c>
      <c r="F64" s="151" t="str">
        <f t="shared" si="1"/>
        <v/>
      </c>
      <c r="G64" s="149"/>
      <c r="H64" s="145"/>
      <c r="I64" s="145"/>
      <c r="J64" s="145"/>
      <c r="K64" s="17" t="str">
        <f t="shared" si="6"/>
        <v/>
      </c>
      <c r="L64" s="150" t="str">
        <f t="shared" si="5"/>
        <v/>
      </c>
    </row>
    <row r="65" ht="17.1" customHeight="1" spans="1:12">
      <c r="A65" s="80" t="s">
        <v>194</v>
      </c>
      <c r="B65" s="144">
        <v>840</v>
      </c>
      <c r="C65" s="145"/>
      <c r="D65" s="146">
        <v>186</v>
      </c>
      <c r="E65" s="17">
        <f t="shared" si="0"/>
        <v>-77.9</v>
      </c>
      <c r="F65" s="17" t="str">
        <f t="shared" si="1"/>
        <v/>
      </c>
      <c r="G65" s="149"/>
      <c r="H65" s="145"/>
      <c r="I65" s="145"/>
      <c r="J65" s="145"/>
      <c r="K65" s="17" t="str">
        <f t="shared" si="6"/>
        <v/>
      </c>
      <c r="L65" s="17" t="str">
        <f t="shared" si="5"/>
        <v/>
      </c>
    </row>
    <row r="66" ht="17.1" customHeight="1" spans="1:12">
      <c r="A66" s="80" t="s">
        <v>195</v>
      </c>
      <c r="B66" s="144">
        <v>1216</v>
      </c>
      <c r="C66" s="145"/>
      <c r="D66" s="146">
        <v>2083</v>
      </c>
      <c r="E66" s="17">
        <f t="shared" ref="E66:E80" si="7">IF(B66&lt;&gt;0,ROUND(100*(D66/B66-1),1),"")</f>
        <v>71.3</v>
      </c>
      <c r="F66" s="17" t="str">
        <f t="shared" ref="F66:F82" si="8">IF(C66&lt;&gt;0,ROUND(100*(D66/C66),1),"")</f>
        <v/>
      </c>
      <c r="G66" s="149"/>
      <c r="H66" s="145"/>
      <c r="I66" s="145"/>
      <c r="J66" s="145"/>
      <c r="K66" s="150" t="str">
        <f t="shared" si="6"/>
        <v/>
      </c>
      <c r="L66" s="17" t="str">
        <f t="shared" si="5"/>
        <v/>
      </c>
    </row>
    <row r="67" ht="17.1" customHeight="1" spans="1:12">
      <c r="A67" s="80" t="s">
        <v>196</v>
      </c>
      <c r="B67" s="144">
        <v>135</v>
      </c>
      <c r="C67" s="145"/>
      <c r="D67" s="146">
        <v>58</v>
      </c>
      <c r="E67" s="17">
        <f t="shared" si="7"/>
        <v>-57</v>
      </c>
      <c r="F67" s="151" t="str">
        <f t="shared" si="8"/>
        <v/>
      </c>
      <c r="G67" s="149"/>
      <c r="H67" s="145"/>
      <c r="I67" s="145"/>
      <c r="J67" s="145"/>
      <c r="K67" s="17" t="str">
        <f t="shared" si="6"/>
        <v/>
      </c>
      <c r="L67" s="150" t="str">
        <f t="shared" si="5"/>
        <v/>
      </c>
    </row>
    <row r="68" ht="17.1" customHeight="1" spans="1:12">
      <c r="A68" s="80" t="s">
        <v>197</v>
      </c>
      <c r="B68" s="144">
        <v>2923</v>
      </c>
      <c r="C68" s="145"/>
      <c r="D68" s="145"/>
      <c r="E68" s="17">
        <f t="shared" si="7"/>
        <v>-100</v>
      </c>
      <c r="F68" s="17" t="str">
        <f t="shared" si="8"/>
        <v/>
      </c>
      <c r="G68" s="149"/>
      <c r="H68" s="145"/>
      <c r="I68" s="145"/>
      <c r="J68" s="145"/>
      <c r="K68" s="17" t="str">
        <f t="shared" si="6"/>
        <v/>
      </c>
      <c r="L68" s="17" t="str">
        <f t="shared" si="5"/>
        <v/>
      </c>
    </row>
    <row r="69" ht="17.1" customHeight="1" spans="1:12">
      <c r="A69" s="80" t="s">
        <v>198</v>
      </c>
      <c r="B69" s="144">
        <v>350</v>
      </c>
      <c r="C69" s="145"/>
      <c r="D69" s="146">
        <v>1300</v>
      </c>
      <c r="E69" s="150">
        <f t="shared" si="7"/>
        <v>271.4</v>
      </c>
      <c r="F69" s="17" t="str">
        <f t="shared" si="8"/>
        <v/>
      </c>
      <c r="G69" s="149"/>
      <c r="H69" s="145"/>
      <c r="I69" s="145"/>
      <c r="J69" s="145"/>
      <c r="K69" s="17" t="str">
        <f t="shared" si="6"/>
        <v/>
      </c>
      <c r="L69" s="17" t="str">
        <f t="shared" si="5"/>
        <v/>
      </c>
    </row>
    <row r="70" ht="17.1" customHeight="1" spans="1:12">
      <c r="A70" s="80" t="s">
        <v>199</v>
      </c>
      <c r="B70" s="144">
        <v>41</v>
      </c>
      <c r="C70" s="145"/>
      <c r="D70" s="146">
        <v>200</v>
      </c>
      <c r="E70" s="17">
        <f t="shared" si="7"/>
        <v>387.8</v>
      </c>
      <c r="F70" s="79" t="str">
        <f t="shared" si="8"/>
        <v/>
      </c>
      <c r="G70" s="149"/>
      <c r="H70" s="145"/>
      <c r="I70" s="145"/>
      <c r="J70" s="145"/>
      <c r="K70" s="17" t="str">
        <f t="shared" si="6"/>
        <v/>
      </c>
      <c r="L70" s="17" t="str">
        <f t="shared" si="5"/>
        <v/>
      </c>
    </row>
    <row r="71" ht="17.1" customHeight="1" spans="1:12">
      <c r="A71" s="80" t="s">
        <v>200</v>
      </c>
      <c r="B71" s="144">
        <v>1337</v>
      </c>
      <c r="C71" s="145"/>
      <c r="D71" s="146">
        <v>333</v>
      </c>
      <c r="E71" s="17">
        <f t="shared" si="7"/>
        <v>-75.1</v>
      </c>
      <c r="F71" s="17" t="str">
        <f t="shared" si="8"/>
        <v/>
      </c>
      <c r="G71" s="149"/>
      <c r="H71" s="145"/>
      <c r="I71" s="145"/>
      <c r="J71" s="145"/>
      <c r="K71" s="17" t="str">
        <f t="shared" si="6"/>
        <v/>
      </c>
      <c r="L71" s="17" t="str">
        <f t="shared" si="5"/>
        <v/>
      </c>
    </row>
    <row r="72" s="125" customFormat="1" ht="17.1" customHeight="1" spans="1:12">
      <c r="A72" s="137" t="s">
        <v>202</v>
      </c>
      <c r="B72" s="138"/>
      <c r="C72" s="145"/>
      <c r="D72" s="145"/>
      <c r="E72" s="14" t="str">
        <f t="shared" si="7"/>
        <v/>
      </c>
      <c r="F72" s="14" t="str">
        <f t="shared" si="8"/>
        <v/>
      </c>
      <c r="G72" s="153"/>
      <c r="H72" s="153"/>
      <c r="I72" s="153"/>
      <c r="J72" s="153"/>
      <c r="K72" s="153"/>
      <c r="L72" s="153"/>
    </row>
    <row r="73" ht="17.1" customHeight="1" spans="1:12">
      <c r="A73" s="154" t="s">
        <v>204</v>
      </c>
      <c r="B73" s="145"/>
      <c r="C73" s="145"/>
      <c r="D73" s="145"/>
      <c r="E73" s="17" t="str">
        <f t="shared" si="7"/>
        <v/>
      </c>
      <c r="F73" s="17" t="str">
        <f t="shared" si="8"/>
        <v/>
      </c>
      <c r="G73" s="155"/>
      <c r="H73" s="154"/>
      <c r="I73" s="154"/>
      <c r="J73" s="154"/>
      <c r="K73" s="154"/>
      <c r="L73" s="154"/>
    </row>
    <row r="74" ht="17.1" customHeight="1" spans="1:12">
      <c r="A74" s="154" t="s">
        <v>206</v>
      </c>
      <c r="B74" s="145"/>
      <c r="C74" s="145"/>
      <c r="D74" s="145"/>
      <c r="E74" s="17" t="str">
        <f t="shared" si="7"/>
        <v/>
      </c>
      <c r="F74" s="17" t="str">
        <f t="shared" si="8"/>
        <v/>
      </c>
      <c r="G74" s="155"/>
      <c r="H74" s="154"/>
      <c r="I74" s="154"/>
      <c r="J74" s="154"/>
      <c r="K74" s="154"/>
      <c r="L74" s="154"/>
    </row>
    <row r="75" s="125" customFormat="1" ht="17.1" customHeight="1" spans="1:12">
      <c r="A75" s="137" t="s">
        <v>208</v>
      </c>
      <c r="B75" s="138">
        <v>3990</v>
      </c>
      <c r="C75" s="138">
        <v>40522</v>
      </c>
      <c r="D75" s="138">
        <v>39749</v>
      </c>
      <c r="E75" s="14">
        <f t="shared" si="7"/>
        <v>896.2</v>
      </c>
      <c r="F75" s="14">
        <f t="shared" si="8"/>
        <v>98.1</v>
      </c>
      <c r="G75" s="153"/>
      <c r="H75" s="153"/>
      <c r="I75" s="153"/>
      <c r="J75" s="153"/>
      <c r="K75" s="153"/>
      <c r="L75" s="153"/>
    </row>
    <row r="76" s="125" customFormat="1" ht="17.1" customHeight="1" spans="1:12">
      <c r="A76" s="137" t="s">
        <v>210</v>
      </c>
      <c r="B76" s="138">
        <f>SUM(B77:B79)</f>
        <v>10100</v>
      </c>
      <c r="C76" s="138">
        <v>10000</v>
      </c>
      <c r="D76" s="138">
        <v>2642</v>
      </c>
      <c r="E76" s="14">
        <f t="shared" si="7"/>
        <v>-73.8</v>
      </c>
      <c r="F76" s="14">
        <f t="shared" si="8"/>
        <v>26.4</v>
      </c>
      <c r="G76" s="153"/>
      <c r="H76" s="153"/>
      <c r="I76" s="153"/>
      <c r="J76" s="153"/>
      <c r="K76" s="153"/>
      <c r="L76" s="153"/>
    </row>
    <row r="77" s="125" customFormat="1" ht="17.1" customHeight="1" spans="1:12">
      <c r="A77" s="154" t="s">
        <v>212</v>
      </c>
      <c r="B77" s="144">
        <v>10000</v>
      </c>
      <c r="C77" s="145">
        <v>10000</v>
      </c>
      <c r="D77" s="145">
        <v>2642</v>
      </c>
      <c r="E77" s="17">
        <f t="shared" si="7"/>
        <v>-73.6</v>
      </c>
      <c r="F77" s="156">
        <f t="shared" si="8"/>
        <v>26.4</v>
      </c>
      <c r="G77" s="153"/>
      <c r="H77" s="153"/>
      <c r="I77" s="153"/>
      <c r="J77" s="153"/>
      <c r="K77" s="153"/>
      <c r="L77" s="153"/>
    </row>
    <row r="78" s="125" customFormat="1" ht="17.1" customHeight="1" spans="1:12">
      <c r="A78" s="154" t="s">
        <v>214</v>
      </c>
      <c r="B78" s="144">
        <v>100</v>
      </c>
      <c r="C78" s="145"/>
      <c r="D78" s="145"/>
      <c r="E78" s="17">
        <f t="shared" si="7"/>
        <v>-100</v>
      </c>
      <c r="F78" s="17" t="str">
        <f t="shared" si="8"/>
        <v/>
      </c>
      <c r="G78" s="153"/>
      <c r="H78" s="153"/>
      <c r="I78" s="153"/>
      <c r="J78" s="153"/>
      <c r="K78" s="153"/>
      <c r="L78" s="153"/>
    </row>
    <row r="79" s="125" customFormat="1" ht="17.1" customHeight="1" spans="1:12">
      <c r="A79" s="154" t="s">
        <v>216</v>
      </c>
      <c r="B79" s="145"/>
      <c r="C79" s="145"/>
      <c r="D79" s="145"/>
      <c r="E79" s="17" t="str">
        <f t="shared" si="7"/>
        <v/>
      </c>
      <c r="F79" s="17" t="str">
        <f t="shared" si="8"/>
        <v/>
      </c>
      <c r="G79" s="153"/>
      <c r="H79" s="153"/>
      <c r="I79" s="153"/>
      <c r="J79" s="153"/>
      <c r="K79" s="153"/>
      <c r="L79" s="153"/>
    </row>
    <row r="80" s="125" customFormat="1" ht="17.1" customHeight="1" spans="1:12">
      <c r="A80" s="137" t="s">
        <v>218</v>
      </c>
      <c r="B80" s="138">
        <v>7322</v>
      </c>
      <c r="C80" s="145"/>
      <c r="D80" s="138">
        <v>23433</v>
      </c>
      <c r="E80" s="14">
        <f t="shared" si="7"/>
        <v>220</v>
      </c>
      <c r="F80" s="14" t="str">
        <f t="shared" si="8"/>
        <v/>
      </c>
      <c r="G80" s="153"/>
      <c r="H80" s="153"/>
      <c r="I80" s="153"/>
      <c r="J80" s="153"/>
      <c r="K80" s="153"/>
      <c r="L80" s="153"/>
    </row>
    <row r="81" ht="17.1" customHeight="1" spans="1:12">
      <c r="A81" s="137" t="s">
        <v>220</v>
      </c>
      <c r="B81" s="138">
        <v>2491</v>
      </c>
      <c r="C81" s="145"/>
      <c r="D81" s="138">
        <v>1000</v>
      </c>
      <c r="E81" s="14"/>
      <c r="F81" s="14" t="str">
        <f t="shared" si="8"/>
        <v/>
      </c>
      <c r="G81" s="155"/>
      <c r="H81" s="154"/>
      <c r="I81" s="154"/>
      <c r="J81" s="154"/>
      <c r="K81" s="154"/>
      <c r="L81" s="154"/>
    </row>
    <row r="82" ht="17.1" customHeight="1" spans="1:12">
      <c r="A82" s="157" t="s">
        <v>221</v>
      </c>
      <c r="B82" s="138">
        <f>SUM(B4,B72,B75,B76,B80,B81)</f>
        <v>217968</v>
      </c>
      <c r="C82" s="138">
        <f>SUM(C4,C72,C75,C76,C80,C81)</f>
        <v>202276</v>
      </c>
      <c r="D82" s="138">
        <f>SUM(D4,D72,D75,D76,D80,D81)</f>
        <v>275423</v>
      </c>
      <c r="E82" s="14">
        <f>IF(B82&lt;&gt;0,ROUND(100*(D82/B82-1),1),"")</f>
        <v>26.4</v>
      </c>
      <c r="F82" s="14">
        <f t="shared" si="8"/>
        <v>136.2</v>
      </c>
      <c r="G82" s="158" t="s">
        <v>222</v>
      </c>
      <c r="H82" s="138">
        <f>SUM(H4,H7,H8,H9,H10)</f>
        <v>60566</v>
      </c>
      <c r="I82" s="138">
        <f>SUM(I4,I7,I8,I9,I10)</f>
        <v>6043</v>
      </c>
      <c r="J82" s="138">
        <f>SUM(J4,J7,J8,J9,J10)</f>
        <v>102875</v>
      </c>
      <c r="K82" s="14">
        <f>IF(H82&lt;&gt;0,ROUND(100*(J82/H82-1),1),"")</f>
        <v>69.9</v>
      </c>
      <c r="L82" s="14">
        <f>IF(I82&lt;&gt;0,ROUND(100*(J82/I82),1),"")</f>
        <v>1702.4</v>
      </c>
    </row>
    <row r="83" s="127" customFormat="1" ht="24" customHeight="1" spans="1:12">
      <c r="A83" s="159"/>
      <c r="B83" s="128"/>
      <c r="C83" s="128"/>
      <c r="D83" s="128"/>
      <c r="E83" s="129"/>
      <c r="F83" s="129"/>
      <c r="G83" s="160"/>
      <c r="H83" s="128"/>
      <c r="I83" s="128"/>
      <c r="J83" s="128"/>
      <c r="K83" s="129"/>
      <c r="L83" s="129"/>
    </row>
  </sheetData>
  <autoFilter ref="A3:M82">
    <extLst/>
  </autoFilter>
  <mergeCells count="1">
    <mergeCell ref="A1:L1"/>
  </mergeCells>
  <pageMargins left="0.75" right="0.51" top="0.629861111111111" bottom="0.629861111111111" header="0.5" footer="0.5"/>
  <pageSetup paperSize="9" scale="78" firstPageNumber="25" fitToHeight="0" orientation="landscape" useFirstPageNumber="1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表一</vt:lpstr>
      <vt:lpstr>表二</vt:lpstr>
      <vt:lpstr>表四1</vt:lpstr>
      <vt:lpstr>表五1</vt:lpstr>
      <vt:lpstr>表三</vt:lpstr>
      <vt:lpstr>表四</vt:lpstr>
      <vt:lpstr>表五</vt:lpstr>
      <vt:lpstr>表六</vt:lpstr>
      <vt:lpstr>表七 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  <vt:lpstr>表十九</vt:lpstr>
      <vt:lpstr>表二十</vt:lpstr>
      <vt:lpstr>表二十一</vt:lpstr>
      <vt:lpstr>表二十二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 SYSTEM</cp:lastModifiedBy>
  <dcterms:created xsi:type="dcterms:W3CDTF">2018-06-07T21:20:00Z</dcterms:created>
  <cp:lastPrinted>2020-06-13T02:50:00Z</cp:lastPrinted>
  <dcterms:modified xsi:type="dcterms:W3CDTF">2023-09-13T01:42:52Z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KSOReadingLayout">
    <vt:bool>false</vt:bool>
  </property>
  <property fmtid="{D5CDD505-2E9C-101B-9397-08002B2CF9AE}" pid="4" name="ICV">
    <vt:lpwstr>03AFE412540B4FFF886CE9E52C79F44C_13</vt:lpwstr>
  </property>
</Properties>
</file>