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770" windowHeight="11340" tabRatio="517" firstSheet="7" activeTab="9"/>
  </bookViews>
  <sheets>
    <sheet name="封面" sheetId="1" r:id="rId1"/>
    <sheet name="表一（1）" sheetId="2" r:id="rId2"/>
    <sheet name="表一（2）" sheetId="3" r:id="rId3"/>
    <sheet name="表二（1）" sheetId="4" r:id="rId4"/>
    <sheet name="表二（2）" sheetId="5" r:id="rId5"/>
    <sheet name="表三（1）" sheetId="6" r:id="rId6"/>
    <sheet name="表三（2）" sheetId="7" r:id="rId7"/>
    <sheet name="表三（3）" sheetId="8" r:id="rId8"/>
    <sheet name="表三（4）" sheetId="9" r:id="rId9"/>
    <sheet name="表三（5）" sheetId="10" r:id="rId10"/>
    <sheet name="表四（1）" sheetId="11" r:id="rId11"/>
    <sheet name="表四（2）" sheetId="12" r:id="rId12"/>
    <sheet name="表五" sheetId="13" r:id="rId13"/>
    <sheet name="表六" sheetId="14" r:id="rId14"/>
    <sheet name="表七" sheetId="15" r:id="rId15"/>
    <sheet name="表八" sheetId="16" r:id="rId16"/>
    <sheet name="表九" sheetId="17" r:id="rId17"/>
  </sheets>
  <definedNames>
    <definedName name="_xlnm.Print_Area" localSheetId="3">'表二（1）'!$A$1:$H$64</definedName>
    <definedName name="_xlnm.Print_Area" localSheetId="2">'表一（2）'!$A$1:$H$49</definedName>
    <definedName name="_xlnm.Print_Titles" localSheetId="3">'表二（1）'!$1:$3</definedName>
    <definedName name="_xlnm.Print_Titles" localSheetId="4">'表二（2）'!$1:$3</definedName>
    <definedName name="_xlnm.Print_Titles" localSheetId="5">'表三（1）'!$1:$3</definedName>
    <definedName name="_xlnm.Print_Titles" localSheetId="6">'表三（2）'!$1:$3</definedName>
    <definedName name="_xlnm.Print_Titles" localSheetId="8">'表三（4）'!$1:$3</definedName>
    <definedName name="_xlnm.Print_Titles" localSheetId="10">'表四（1）'!$1:$3</definedName>
    <definedName name="_xlnm.Print_Titles" localSheetId="2">'表一（2）'!$1:$3</definedName>
  </definedNames>
  <calcPr fullCalcOnLoad="1" iterate="1" iterateCount="100" iterateDelta="0.001"/>
</workbook>
</file>

<file path=xl/sharedStrings.xml><?xml version="1.0" encoding="utf-8"?>
<sst xmlns="http://schemas.openxmlformats.org/spreadsheetml/2006/main" count="3564" uniqueCount="2116">
  <si>
    <t xml:space="preserve">    其他商业流通事务支出</t>
  </si>
  <si>
    <t xml:space="preserve">    土地资源调查</t>
  </si>
  <si>
    <t xml:space="preserve">    气象事业机构</t>
  </si>
  <si>
    <t xml:space="preserve">    土地资源利用与保护</t>
  </si>
  <si>
    <t xml:space="preserve">    气象技术研究应用</t>
  </si>
  <si>
    <t xml:space="preserve">    国土资源社会公益服务</t>
  </si>
  <si>
    <t xml:space="preserve">    气象探测</t>
  </si>
  <si>
    <t xml:space="preserve">    国土资源行业业务管理</t>
  </si>
  <si>
    <t xml:space="preserve">    气象信息传输及管理</t>
  </si>
  <si>
    <t xml:space="preserve">    国土资源调查</t>
  </si>
  <si>
    <t xml:space="preserve">    气象预报预测</t>
  </si>
  <si>
    <t xml:space="preserve">    旅游宣传</t>
  </si>
  <si>
    <t xml:space="preserve">    国土整治</t>
  </si>
  <si>
    <t xml:space="preserve">    气象服务</t>
  </si>
  <si>
    <t xml:space="preserve">    旅游行业业务管理</t>
  </si>
  <si>
    <t xml:space="preserve">    地质灾害防治</t>
  </si>
  <si>
    <t xml:space="preserve">    气象装备保障维护</t>
  </si>
  <si>
    <t xml:space="preserve">    其他旅游业管理与服务支出</t>
  </si>
  <si>
    <t xml:space="preserve">    土地资源储备支出</t>
  </si>
  <si>
    <t xml:space="preserve">    气象基础设施建设与维修</t>
  </si>
  <si>
    <t xml:space="preserve">    地质及矿产资源调查</t>
  </si>
  <si>
    <t xml:space="preserve">    气象卫星</t>
  </si>
  <si>
    <t xml:space="preserve">    地质矿产资源利用与保护</t>
  </si>
  <si>
    <t xml:space="preserve">    气象法规与标准</t>
  </si>
  <si>
    <t xml:space="preserve">    地质转产项目财政贴息</t>
  </si>
  <si>
    <t xml:space="preserve">    气象资金审计稽查</t>
  </si>
  <si>
    <t xml:space="preserve">    国外风险勘查</t>
  </si>
  <si>
    <t xml:space="preserve">    其他气象事务支出</t>
  </si>
  <si>
    <t xml:space="preserve">    外商投资环境建设补助资金</t>
  </si>
  <si>
    <t xml:space="preserve">    地质勘查基金(周转金)支出</t>
  </si>
  <si>
    <t xml:space="preserve">    其他涉外发展服务支出</t>
  </si>
  <si>
    <t xml:space="preserve">    矿产资源专项收入安排的支出</t>
  </si>
  <si>
    <t>住房保障支出</t>
  </si>
  <si>
    <t xml:space="preserve">  其他商业服务业等支出(款)</t>
  </si>
  <si>
    <t xml:space="preserve">    服务业基础设施建设</t>
  </si>
  <si>
    <t xml:space="preserve">    其他国土资源事务支出</t>
  </si>
  <si>
    <t xml:space="preserve">    廉租住房</t>
  </si>
  <si>
    <t xml:space="preserve">    其他商业服务业等支出(项)</t>
  </si>
  <si>
    <t xml:space="preserve">  海洋管理事务</t>
  </si>
  <si>
    <t xml:space="preserve">    沉陷区治理</t>
  </si>
  <si>
    <t>金融支出</t>
  </si>
  <si>
    <t xml:space="preserve">    棚户区改造</t>
  </si>
  <si>
    <t xml:space="preserve">    少数民族地区游牧民定居工程</t>
  </si>
  <si>
    <t xml:space="preserve">    医药储备</t>
  </si>
  <si>
    <t xml:space="preserve">    农村危房改造</t>
  </si>
  <si>
    <t xml:space="preserve">    食盐储备</t>
  </si>
  <si>
    <t xml:space="preserve">    公共租赁住房</t>
  </si>
  <si>
    <t xml:space="preserve">    战略物资储备</t>
  </si>
  <si>
    <t xml:space="preserve">    保障性住房租金补贴</t>
  </si>
  <si>
    <t xml:space="preserve">    其他重要商品储备支出</t>
  </si>
  <si>
    <t xml:space="preserve">    其他保障性安居工程支出</t>
  </si>
  <si>
    <t>其他支出(类)</t>
  </si>
  <si>
    <t xml:space="preserve">  其他支出(款)</t>
  </si>
  <si>
    <t xml:space="preserve">    住房公积金</t>
  </si>
  <si>
    <t xml:space="preserve">    其他支出(项)</t>
  </si>
  <si>
    <t xml:space="preserve">    提租补贴</t>
  </si>
  <si>
    <t>债务付息支出</t>
  </si>
  <si>
    <t xml:space="preserve">    购房补贴</t>
  </si>
  <si>
    <t xml:space="preserve">  地方政府债务付息支出</t>
  </si>
  <si>
    <t xml:space="preserve">    一般债务付息支出</t>
  </si>
  <si>
    <t xml:space="preserve">    公有住房建设和维修改造支出</t>
  </si>
  <si>
    <t xml:space="preserve">      地方政府一般债券付息支出</t>
  </si>
  <si>
    <t xml:space="preserve">    其他城乡社区住宅支出</t>
  </si>
  <si>
    <t xml:space="preserve">      地方政府向外国政府借款付息支出</t>
  </si>
  <si>
    <t>粮油物资储备支出</t>
  </si>
  <si>
    <t xml:space="preserve">      地方政府向国际组织借款付息支出</t>
  </si>
  <si>
    <t xml:space="preserve">      地方政府其他一般债务付息支出</t>
  </si>
  <si>
    <t>债务发行费用支出</t>
  </si>
  <si>
    <t xml:space="preserve">  地方政府债务发行费用支出</t>
  </si>
  <si>
    <t xml:space="preserve">    一般债务发行费用支出</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</si>
  <si>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</si>
  <si>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</si>
  <si>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</si>
  <si>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</si>
  <si>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</si>
  <si>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</si>
  <si>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</si>
  <si>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</si>
  <si>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</si>
  <si>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</si>
  <si>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</si>
  <si>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</si>
  <si>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</si>
  <si>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</si>
  <si>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</si>
  <si>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</si>
  <si>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</si>
  <si>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</si>
  <si>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</si>
  <si>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</si>
  <si>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</si>
  <si>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</si>
  <si>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</si>
  <si>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</si>
  <si>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</si>
  <si>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 xml:space="preserve">    其他能源储备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</si>
  <si>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</si>
  <si>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</si>
  <si>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</si>
  <si>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</si>
  <si>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</si>
  <si>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</si>
  <si>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</si>
  <si>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</si>
  <si>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</si>
  <si>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</si>
  <si>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</si>
  <si>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</si>
  <si>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</si>
  <si>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本 年 支 出 合 计</t>
  </si>
  <si>
    <t>非税收入</t>
  </si>
  <si>
    <t xml:space="preserve">  国有资本经营收入</t>
  </si>
  <si>
    <t xml:space="preserve">  国有资本经营预算支出</t>
  </si>
  <si>
    <t xml:space="preserve">    利润收入</t>
  </si>
  <si>
    <t xml:space="preserve">    国有经济结构调整支出</t>
  </si>
  <si>
    <t xml:space="preserve">      石油石化企业利润收入</t>
  </si>
  <si>
    <t xml:space="preserve">    公益性设施投资补助支出</t>
  </si>
  <si>
    <t xml:space="preserve">      电力企业利润收入</t>
  </si>
  <si>
    <t xml:space="preserve">    战略性产业发展支出</t>
  </si>
  <si>
    <t xml:space="preserve">      电信企业利润收入</t>
  </si>
  <si>
    <t xml:space="preserve">    生态环境保护支出</t>
  </si>
  <si>
    <t xml:space="preserve">      煤炭企业利润收入</t>
  </si>
  <si>
    <t xml:space="preserve">    支持科技进步支出</t>
  </si>
  <si>
    <t xml:space="preserve">      有色冶金采掘企业利润收入</t>
  </si>
  <si>
    <t xml:space="preserve">    保障国家经济安全支出</t>
  </si>
  <si>
    <t xml:space="preserve">      钢铁企业利润收入</t>
  </si>
  <si>
    <t xml:space="preserve">    对外投资合作支出</t>
  </si>
  <si>
    <t xml:space="preserve">      化工企业利润收入</t>
  </si>
  <si>
    <t xml:space="preserve">    改革成本支出</t>
  </si>
  <si>
    <t xml:space="preserve">      运输企业利润收入</t>
  </si>
  <si>
    <t xml:space="preserve">    其他国有资本经营预算支出</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</si>
  <si>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</si>
  <si>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</si>
  <si>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</si>
  <si>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</si>
  <si>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</si>
  <si>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</si>
  <si>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</si>
  <si>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</si>
  <si>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</si>
  <si>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</si>
  <si>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</si>
  <si>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</si>
  <si>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</si>
  <si>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</si>
  <si>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</si>
  <si>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</si>
  <si>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</si>
  <si>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</si>
  <si>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</si>
  <si>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</si>
  <si>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</si>
  <si>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</si>
  <si>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</si>
  <si>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</si>
  <si>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补充全国社会保障基金</t>
  </si>
  <si>
    <t xml:space="preserve">      国有参股公司股利、股息收入</t>
  </si>
  <si>
    <t xml:space="preserve">    国有资本经营预算补充基金支出</t>
  </si>
  <si>
    <t xml:space="preserve">      金融企业公司股利、股息收入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</si>
  <si>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</si>
  <si>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</si>
  <si>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</si>
  <si>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</si>
  <si>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</si>
  <si>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</si>
  <si>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</si>
  <si>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</si>
  <si>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</si>
  <si>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</si>
  <si>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 xml:space="preserve">    资本性支出</t>
  </si>
  <si>
    <t xml:space="preserve">    改革性支出</t>
  </si>
  <si>
    <t>其他支出</t>
  </si>
  <si>
    <t>本 年 收 入 合 计</t>
  </si>
  <si>
    <t/>
  </si>
  <si>
    <t>合计</t>
  </si>
  <si>
    <t>工资福利支出</t>
  </si>
  <si>
    <t>商品和服务支出</t>
  </si>
  <si>
    <t>对个人和家庭的补助</t>
  </si>
  <si>
    <t>科目名称</t>
  </si>
  <si>
    <t>小计</t>
  </si>
  <si>
    <t xml:space="preserve">  住房公积金</t>
  </si>
  <si>
    <t>— 14.%d —</t>
  </si>
  <si>
    <t>表六：2015年度柳城县国有资本经营收支决算明细表</t>
  </si>
  <si>
    <t>决算数合计</t>
  </si>
  <si>
    <t>省级</t>
  </si>
  <si>
    <t>地级</t>
  </si>
  <si>
    <t>其中:
地级直属乡镇</t>
  </si>
  <si>
    <t>县级</t>
  </si>
  <si>
    <t>乡镇级</t>
  </si>
  <si>
    <t>　　增值税</t>
  </si>
  <si>
    <t>二、外交支出</t>
  </si>
  <si>
    <t xml:space="preserve">      其中:改征增值税</t>
  </si>
  <si>
    <t>三、国防支出</t>
  </si>
  <si>
    <t>　　营业税</t>
  </si>
  <si>
    <t>四、公共安全支出</t>
  </si>
  <si>
    <t>　　企业所得税</t>
  </si>
  <si>
    <t>　　企业所得税退税</t>
  </si>
  <si>
    <t>　　个人所得税</t>
  </si>
  <si>
    <t>七、文化体育与传媒支出</t>
  </si>
  <si>
    <t>　　资源税</t>
  </si>
  <si>
    <t>八、社会保障和就业支出</t>
  </si>
  <si>
    <t>　　城市维护建设税</t>
  </si>
  <si>
    <t>　　房产税</t>
  </si>
  <si>
    <t>　　印花税</t>
  </si>
  <si>
    <t>十一、城乡社区支出</t>
  </si>
  <si>
    <t>　　城镇土地使用税</t>
  </si>
  <si>
    <t>十二、农林水支出</t>
  </si>
  <si>
    <t>　　土地增值税</t>
  </si>
  <si>
    <t>十三、交通运输支出</t>
  </si>
  <si>
    <t>　　车船税</t>
  </si>
  <si>
    <t>十四、资源勘探信息等支出</t>
  </si>
  <si>
    <t>　　耕地占用税</t>
  </si>
  <si>
    <t>十五、商业服务业等支出</t>
  </si>
  <si>
    <t>　　契税</t>
  </si>
  <si>
    <t>十六、金融支出</t>
  </si>
  <si>
    <t>　　烟叶税</t>
  </si>
  <si>
    <t>十七、援助其他地区支出</t>
  </si>
  <si>
    <t>　　其他税收收入</t>
  </si>
  <si>
    <t>十八、国土海洋气象等支出</t>
  </si>
  <si>
    <t>十九、住房保障支出</t>
  </si>
  <si>
    <t>　　专项收入</t>
  </si>
  <si>
    <t>二十、粮油物资储备支出</t>
  </si>
  <si>
    <t>　　行政事业性收费收入</t>
  </si>
  <si>
    <t>二十一、其他支出</t>
  </si>
  <si>
    <t>　　罚没收入</t>
  </si>
  <si>
    <t>二十二、债务付息支出</t>
  </si>
  <si>
    <t>　　国有资本经营收入</t>
  </si>
  <si>
    <t>二十三、债务发行费用支出</t>
  </si>
  <si>
    <t>　　国有资源(资产)有偿使用收入</t>
  </si>
  <si>
    <t>　　其他收入</t>
  </si>
  <si>
    <t>表二（2）:2015年度柳城县（本级）一般公共预算收入决算明细表</t>
  </si>
  <si>
    <t>表三（2）:2015年度柳城县（本级）一般公共预算支出决算明细表</t>
  </si>
  <si>
    <t>预算数</t>
  </si>
  <si>
    <t>变    动    项    目</t>
  </si>
  <si>
    <t>调整预算数</t>
  </si>
  <si>
    <t>预算结余</t>
  </si>
  <si>
    <t>结转下年
使用数</t>
  </si>
  <si>
    <t>专项转移支付</t>
  </si>
  <si>
    <t>返还性收入</t>
  </si>
  <si>
    <t>一般性
转移支付</t>
  </si>
  <si>
    <t>上年结转
使用数</t>
  </si>
  <si>
    <t>动用上年
净结余</t>
  </si>
  <si>
    <t>动支预备费</t>
  </si>
  <si>
    <t>科目调剂</t>
  </si>
  <si>
    <t>本年短收
安排</t>
  </si>
  <si>
    <t>债务(转贷)
收入</t>
  </si>
  <si>
    <t>动用预算稳
定调节基金</t>
  </si>
  <si>
    <t>调入
资金</t>
  </si>
  <si>
    <t>补助下级专款</t>
  </si>
  <si>
    <t>省补助计
划单列市</t>
  </si>
  <si>
    <t>安排预算稳
定调节基金</t>
  </si>
  <si>
    <t>其他</t>
  </si>
  <si>
    <t xml:space="preserve">    其中:排污费安排的支出</t>
  </si>
  <si>
    <t xml:space="preserve">  已垦草原退耕还草</t>
  </si>
  <si>
    <t xml:space="preserve">  循环经济</t>
  </si>
  <si>
    <t xml:space="preserve">  其他节能环保支出</t>
  </si>
  <si>
    <t xml:space="preserve">    其中:水资源费安排的支出</t>
  </si>
  <si>
    <t xml:space="preserve">  其他交通运输支出</t>
  </si>
  <si>
    <t xml:space="preserve">    其中:矿产资源专项收入安排的支出</t>
  </si>
  <si>
    <t xml:space="preserve">    其中:海域使用金支出</t>
  </si>
  <si>
    <t>预备费</t>
  </si>
  <si>
    <t>合       计</t>
  </si>
  <si>
    <t>上年
结余</t>
  </si>
  <si>
    <t>本年
收入</t>
  </si>
  <si>
    <t>债务(转贷)收入</t>
  </si>
  <si>
    <t>其中：调入专项收入</t>
  </si>
  <si>
    <t>本年
支出</t>
  </si>
  <si>
    <t>调出
资金</t>
  </si>
  <si>
    <t>年终
结余</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</si>
  <si>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</si>
  <si>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</si>
  <si>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</si>
  <si>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</si>
  <si>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</si>
  <si>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</si>
  <si>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</si>
  <si>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</si>
  <si>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</si>
  <si>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</si>
  <si>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</si>
  <si>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</si>
  <si>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</si>
  <si>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</si>
  <si>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</si>
  <si>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</si>
  <si>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</si>
  <si>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</si>
  <si>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</si>
  <si>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</si>
  <si>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</si>
  <si>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</si>
  <si>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</si>
  <si>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</si>
  <si>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</si>
  <si>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</si>
  <si>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表一（2）：2015年度柳城县公共财政转移性收支决算总表</t>
  </si>
  <si>
    <t>表二（1）:2015年度柳城县一般公共预算收入决算明细表</t>
  </si>
  <si>
    <t>表三（1）:2015年度柳城县一般公共预算支出决算明细表</t>
  </si>
  <si>
    <t>表四（1）：2015年柳城县财政基金收支决算表</t>
  </si>
  <si>
    <t>表五：2015年度柳城县社会保险基金收支决算表</t>
  </si>
  <si>
    <t>表九：2015年度柳城县地方政府债务余额情况录入表</t>
  </si>
  <si>
    <t>备注：该表数据来源于2015年部门决算</t>
  </si>
  <si>
    <t>单位：万元</t>
  </si>
  <si>
    <t>科目编码</t>
  </si>
  <si>
    <t>支出数</t>
  </si>
  <si>
    <t xml:space="preserve">  基本工资</t>
  </si>
  <si>
    <t xml:space="preserve">  津贴补贴</t>
  </si>
  <si>
    <t xml:space="preserve">  奖金</t>
  </si>
  <si>
    <t xml:space="preserve">  社会保障缴费</t>
  </si>
  <si>
    <t xml:space="preserve">  伙食费</t>
  </si>
  <si>
    <t xml:space="preserve">  伙食补助费</t>
  </si>
  <si>
    <t xml:space="preserve">  绩效工资</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</si>
  <si>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</si>
  <si>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</si>
  <si>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</si>
  <si>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</si>
  <si>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</si>
  <si>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</si>
  <si>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</si>
  <si>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</si>
  <si>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</si>
  <si>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</si>
  <si>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</si>
  <si>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 </t>
  </si>
  <si>
    <t xml:space="preserve">  维修(护)费</t>
  </si>
  <si>
    <t xml:space="preserve">  租赁费</t>
  </si>
  <si>
    <t xml:space="preserve">  会议费</t>
  </si>
  <si>
    <t xml:space="preserve">  培训费</t>
  </si>
  <si>
    <t xml:space="preserve">  公务接待费</t>
  </si>
  <si>
    <t xml:space="preserve">  专用材料费</t>
  </si>
  <si>
    <t xml:space="preserve">  装备购置费</t>
  </si>
  <si>
    <t xml:space="preserve">  工程建设费</t>
  </si>
  <si>
    <t xml:space="preserve">  作战费</t>
  </si>
  <si>
    <t xml:space="preserve">  军用油料费</t>
  </si>
  <si>
    <t xml:space="preserve">  军队其他运行维护费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</si>
  <si>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</si>
  <si>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</si>
  <si>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</si>
  <si>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</si>
  <si>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</si>
  <si>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</si>
  <si>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</si>
  <si>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</si>
  <si>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</si>
  <si>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</si>
  <si>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</si>
  <si>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</si>
  <si>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</si>
  <si>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</si>
  <si>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</si>
  <si>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</si>
  <si>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</si>
  <si>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</si>
  <si>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</si>
  <si>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</si>
  <si>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提租补贴</t>
  </si>
  <si>
    <t xml:space="preserve">  购房补贴</t>
  </si>
  <si>
    <t xml:space="preserve">  其他对个人和家庭的补助支出</t>
  </si>
  <si>
    <t>一般公共预算基本支出合计</t>
  </si>
  <si>
    <t>表三（5）：2015年度柳城县一般公共预算基本支出决算经济分类明细表</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</si>
  <si>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</si>
  <si>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</si>
  <si>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</si>
  <si>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</si>
  <si>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</si>
  <si>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</si>
  <si>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政府住房基金收入</t>
  </si>
  <si>
    <t>政府住房基金相关支出</t>
  </si>
  <si>
    <t>政府住房基金</t>
  </si>
  <si>
    <t xml:space="preserve">  上缴管理费用</t>
  </si>
  <si>
    <t xml:space="preserve">  政府住房基金及对应专项债务收入安排的支出</t>
  </si>
  <si>
    <t xml:space="preserve">  计提公共租赁住房资金</t>
  </si>
  <si>
    <t xml:space="preserve">    管理费用支出</t>
  </si>
  <si>
    <t xml:space="preserve">  公共租赁住房租金收入</t>
  </si>
  <si>
    <t xml:space="preserve">    廉租住房支出</t>
  </si>
  <si>
    <t xml:space="preserve">  配建商业设施租售收入</t>
  </si>
  <si>
    <t xml:space="preserve">    公共租赁住房支出</t>
  </si>
  <si>
    <t xml:space="preserve">  其他政府住房基金收入</t>
  </si>
  <si>
    <t xml:space="preserve">    公共租赁住房维护和管理支出</t>
  </si>
  <si>
    <t xml:space="preserve">    其他政府住房基金支出</t>
  </si>
  <si>
    <t xml:space="preserve">  政府住房基金债务付息支出</t>
  </si>
  <si>
    <t xml:space="preserve">  政府住房基金债务发行费用支出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</si>
  <si>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</si>
  <si>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</si>
  <si>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</si>
  <si>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</si>
  <si>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</si>
  <si>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补缴的土地价款</t>
  </si>
  <si>
    <t xml:space="preserve">    征地和拆迁补偿支出</t>
  </si>
  <si>
    <t xml:space="preserve">  划拨土地收入</t>
  </si>
  <si>
    <t xml:space="preserve">    土地开发支出</t>
  </si>
  <si>
    <t xml:space="preserve">  缴纳新增建设用地土地有偿使用费</t>
  </si>
  <si>
    <t xml:space="preserve">    城市建设支出</t>
  </si>
  <si>
    <t xml:space="preserve">  其他土地出让收入</t>
  </si>
  <si>
    <t xml:space="preserve">    农村基础设施建设支出</t>
  </si>
  <si>
    <t xml:space="preserve">    补助被征地农民支出</t>
  </si>
  <si>
    <t xml:space="preserve">    土地出让业务支出</t>
  </si>
  <si>
    <t xml:space="preserve">    支付破产或改制企业职工安置费</t>
  </si>
  <si>
    <t xml:space="preserve">    棚户区改造支出</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</si>
  <si>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</si>
  <si>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</si>
  <si>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</si>
  <si>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</si>
  <si>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</si>
  <si>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</si>
  <si>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</si>
  <si>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</si>
  <si>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</si>
  <si>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</si>
  <si>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</si>
  <si>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</si>
  <si>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</si>
  <si>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</si>
  <si>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</si>
  <si>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</si>
  <si>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</si>
  <si>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</si>
  <si>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</si>
  <si>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</si>
  <si>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</si>
  <si>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</si>
  <si>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</si>
  <si>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</si>
  <si>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</si>
  <si>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</si>
  <si>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</si>
  <si>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新增建设用地土地有偿使用费收入</t>
  </si>
  <si>
    <t>新增建设用地土地有偿使用费相关支出</t>
  </si>
  <si>
    <t>新增建设用地土地有偿使用费</t>
  </si>
  <si>
    <t xml:space="preserve">  中央新增建设用地土地有偿使用费收入</t>
  </si>
  <si>
    <t xml:space="preserve">  新增建设用地土地有偿使用费及对应专项债务收入安排的支出</t>
  </si>
  <si>
    <t xml:space="preserve">  地方新增建设用地土地有偿使用费收入</t>
  </si>
  <si>
    <t xml:space="preserve">    耕地开发专项支出</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</si>
  <si>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</si>
  <si>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</si>
  <si>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</si>
  <si>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</si>
  <si>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</si>
  <si>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</si>
  <si>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</si>
  <si>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</si>
  <si>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</si>
  <si>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</si>
  <si>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</si>
  <si>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</si>
  <si>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</si>
  <si>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</si>
  <si>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</si>
  <si>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</si>
  <si>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</si>
  <si>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</si>
  <si>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</si>
  <si>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其他污水处理费安排支出</t>
  </si>
  <si>
    <t xml:space="preserve">  污水处理费债务付息支出</t>
  </si>
  <si>
    <t xml:space="preserve">  污水处理费债务发行费用支出</t>
  </si>
  <si>
    <t>新菜地开发建设基金收入</t>
  </si>
  <si>
    <t>新菜地开发建设基金相关支出</t>
  </si>
  <si>
    <t>新菜地开发建设基金</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</si>
  <si>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</si>
  <si>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</si>
  <si>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</si>
  <si>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</si>
  <si>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</si>
  <si>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</si>
  <si>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</si>
  <si>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</si>
  <si>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</si>
  <si>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</si>
  <si>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</si>
  <si>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</si>
  <si>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</si>
  <si>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地方大中型水库库区基金收入</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</si>
  <si>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</si>
  <si>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</si>
  <si>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</si>
  <si>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</si>
  <si>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</si>
  <si>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</si>
  <si>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</si>
  <si>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</si>
  <si>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</si>
  <si>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</si>
  <si>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</si>
  <si>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南水北调工程基金收入</t>
  </si>
  <si>
    <t>南水北调工程基金相关支出</t>
  </si>
  <si>
    <t>南水北调工程基金</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</si>
  <si>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</si>
  <si>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</si>
  <si>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</si>
  <si>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</si>
  <si>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</si>
  <si>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</si>
  <si>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</si>
  <si>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</si>
  <si>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</si>
  <si>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</si>
  <si>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</si>
  <si>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</si>
  <si>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</si>
  <si>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</si>
  <si>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</si>
  <si>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</si>
  <si>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水土保持补偿费收入</t>
  </si>
  <si>
    <t>水土保持补偿费安排的支出</t>
  </si>
  <si>
    <t>水土保持补偿费</t>
  </si>
  <si>
    <t xml:space="preserve">  综合治理和生态修复</t>
  </si>
  <si>
    <t xml:space="preserve">  预防保护和监督管理</t>
  </si>
  <si>
    <t xml:space="preserve">  其他水土保持补偿费安排的支出</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</si>
  <si>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</si>
  <si>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</si>
  <si>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</si>
  <si>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</si>
  <si>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公路建设</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</si>
  <si>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</si>
  <si>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</si>
  <si>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</si>
  <si>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</si>
  <si>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</si>
  <si>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</si>
  <si>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</si>
  <si>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</si>
  <si>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</si>
  <si>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</si>
  <si>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</si>
  <si>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</si>
  <si>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</si>
  <si>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</si>
  <si>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</si>
  <si>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</si>
  <si>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</si>
  <si>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</si>
  <si>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</si>
  <si>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</si>
  <si>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</si>
  <si>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民航发展基金收入</t>
  </si>
  <si>
    <t>民航发展基金支出</t>
  </si>
  <si>
    <t xml:space="preserve">  民航机场建设</t>
  </si>
  <si>
    <t xml:space="preserve">  空管系统建设</t>
  </si>
  <si>
    <t xml:space="preserve">  民航安全</t>
  </si>
  <si>
    <t xml:space="preserve">  航线和机场补贴</t>
  </si>
  <si>
    <t xml:space="preserve">  民航科教和信息</t>
  </si>
  <si>
    <t xml:space="preserve">  民航节能减排</t>
  </si>
  <si>
    <t xml:space="preserve">  通用航空发展</t>
  </si>
  <si>
    <t xml:space="preserve">  征管经费</t>
  </si>
  <si>
    <t xml:space="preserve">  其他民航发展基金支出</t>
  </si>
  <si>
    <t>无线电频率占用费</t>
  </si>
  <si>
    <t>无线电频率占用费安排的支出</t>
  </si>
  <si>
    <t>散装水泥专项资金收入</t>
  </si>
  <si>
    <t>散装水泥专项资金相关支出</t>
  </si>
  <si>
    <t>散装水泥专项资金</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</si>
  <si>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</si>
  <si>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</si>
  <si>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</si>
  <si>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</si>
  <si>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</si>
  <si>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</si>
  <si>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</si>
  <si>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散装水泥专项资金债务付息支出</t>
  </si>
  <si>
    <t xml:space="preserve">  散装水泥专项资金债务发行费用支出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</si>
  <si>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</si>
  <si>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</si>
  <si>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</si>
  <si>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</si>
  <si>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</si>
  <si>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</si>
  <si>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</si>
  <si>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</si>
  <si>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</si>
  <si>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</si>
  <si>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</si>
  <si>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</si>
  <si>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</si>
  <si>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</si>
  <si>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地方农网还贷资金收入</t>
  </si>
  <si>
    <t xml:space="preserve">  地方农网还贷资金支出</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</si>
  <si>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</si>
  <si>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</si>
  <si>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</si>
  <si>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</si>
  <si>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</si>
  <si>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</si>
  <si>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</si>
  <si>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</si>
  <si>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</si>
  <si>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</si>
  <si>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</si>
  <si>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</si>
  <si>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</si>
  <si>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</si>
  <si>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</si>
  <si>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</si>
  <si>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</si>
  <si>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</si>
  <si>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</si>
  <si>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</si>
  <si>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</si>
  <si>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</si>
  <si>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</si>
  <si>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</si>
  <si>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</si>
  <si>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</si>
  <si>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</si>
  <si>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</si>
  <si>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</si>
  <si>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</si>
  <si>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</si>
  <si>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体育彩票公益金收入</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</si>
  <si>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</si>
  <si>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</si>
  <si>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</si>
  <si>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</si>
  <si>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</si>
  <si>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</si>
  <si>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</si>
  <si>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</si>
  <si>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</si>
  <si>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</si>
  <si>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</si>
  <si>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</si>
  <si>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</si>
  <si>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</si>
  <si>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</si>
  <si>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</si>
  <si>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</si>
  <si>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</si>
  <si>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</si>
  <si>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收 入 合 计</t>
  </si>
  <si>
    <t>支 出 合 计</t>
  </si>
  <si>
    <t>结 余 合 计</t>
  </si>
  <si>
    <t>上年末地方政府债务余额</t>
  </si>
  <si>
    <t>本年地方政府债务(转贷)收入</t>
  </si>
  <si>
    <t>本年地方政府债务还本支出</t>
  </si>
  <si>
    <t>年末地方政府债务余额</t>
  </si>
  <si>
    <t>表一（1）：2015年度柳城县一般公共预算收支决算总表</t>
  </si>
  <si>
    <t>表三（4）:2015年度柳城县一般公共预算支出决算功能分类明细表</t>
  </si>
  <si>
    <t>表三（4）:2015年度柳城县一般公共预算支出决算功能分类明细表</t>
  </si>
  <si>
    <t>表三（3）：2015年度柳城县一般公共预算支出预算变动及结余、结转情况表</t>
  </si>
  <si>
    <t>附件</t>
  </si>
  <si>
    <t xml:space="preserve"> </t>
  </si>
  <si>
    <t>2015年柳城县财政收支决算</t>
  </si>
  <si>
    <t xml:space="preserve">                                  二○一六年七月</t>
  </si>
  <si>
    <t xml:space="preserve">                                   柳城县财政局编制</t>
  </si>
  <si>
    <t>表一（1）：2015年度柳城县一般公共预算收支决算总表</t>
  </si>
  <si>
    <t>表一（2）：2015年度柳城县公共财政转移性收支决算总表</t>
  </si>
  <si>
    <t>表二（1）:2015年度柳城县一般公共预算收入决算明细表</t>
  </si>
  <si>
    <t>表二（2）:2015年度柳城县（本级）一般公共预算收入决算明细表</t>
  </si>
  <si>
    <t>表三（1）:2015年度柳城县一般公共预算支出决算明细表</t>
  </si>
  <si>
    <t>表三（2）:2015年度柳城县（本级）一般公共预算支出决算明细表</t>
  </si>
  <si>
    <t>表四（2）：2015年度柳城县政府性基金收支及结余情况表</t>
  </si>
  <si>
    <t>表七     :2015年柳城县部门决算收支汇总表</t>
  </si>
  <si>
    <t>表三（3）:2015年度柳城县一般公共预算支出预算变动及结余、结转情况表</t>
  </si>
  <si>
    <t>表三（5）:2015年度柳城县一般公共预算基本支出决算经济分类明细表</t>
  </si>
  <si>
    <t>表四（1）:2015年柳城县财政基金收支决算表</t>
  </si>
  <si>
    <t>表四（2）:2015年度柳城县政府性基金收支及结余情况表</t>
  </si>
  <si>
    <t>表五     :2015年度柳城县社会保险基金收支决算表</t>
  </si>
  <si>
    <t>表六     :2015年度柳城县国有资本经营收支决算明细表</t>
  </si>
  <si>
    <t>表八     :2015年柳城县三公经费支出表</t>
  </si>
  <si>
    <t>表九     :2015年度柳城县地方政府债务余额情况表</t>
  </si>
  <si>
    <t>单位：万元</t>
  </si>
  <si>
    <t>财政预算代码</t>
  </si>
  <si>
    <t>单位名称</t>
  </si>
  <si>
    <t>收入</t>
  </si>
  <si>
    <t>支出</t>
  </si>
  <si>
    <t>合计</t>
  </si>
  <si>
    <t>本年收入</t>
  </si>
  <si>
    <t>用事业基金弥补收支差额</t>
  </si>
  <si>
    <t>上年结转和结余</t>
  </si>
  <si>
    <t>本年支出</t>
  </si>
  <si>
    <t>结余分配</t>
  </si>
  <si>
    <t>年末结转和结余</t>
  </si>
  <si>
    <t>小计</t>
  </si>
  <si>
    <t>公共财政预算拨款</t>
  </si>
  <si>
    <t>政府性基金</t>
  </si>
  <si>
    <t>事业收入</t>
  </si>
  <si>
    <t>经营收入</t>
  </si>
  <si>
    <t>其他收入</t>
  </si>
  <si>
    <t>基本支出</t>
  </si>
  <si>
    <t>项目支出</t>
  </si>
  <si>
    <t>其他支出（含经营支出）</t>
  </si>
  <si>
    <t>总计</t>
  </si>
  <si>
    <t>广西柳城县扶贫开发领导小组办公室</t>
  </si>
  <si>
    <t>广西柳城县经管站</t>
  </si>
  <si>
    <t>柳城县糖业局</t>
  </si>
  <si>
    <t>柳城县人工影响天气管理中心</t>
  </si>
  <si>
    <t>广西柳城县农业局(汇总)</t>
  </si>
  <si>
    <t>广西柳城县水产畜牧兽医局(汇总)</t>
  </si>
  <si>
    <t>柳城县森林公安局</t>
  </si>
  <si>
    <t>柳城县农业机械化管理中心（汇总）</t>
  </si>
  <si>
    <t>广西柳城县林业局（汇总）</t>
  </si>
  <si>
    <t>广西柳城县水利局（汇总）</t>
  </si>
  <si>
    <t>柳城县水库移民工作管理局</t>
  </si>
  <si>
    <t>广西柳城县物价局</t>
  </si>
  <si>
    <t>广西柳城县征地拆迁办公室</t>
  </si>
  <si>
    <t>柳城县发展和改革局</t>
  </si>
  <si>
    <t>柳城县国土资源局</t>
  </si>
  <si>
    <t>广西柳城县环境保护局</t>
  </si>
  <si>
    <t>广西柳城县住房和城乡建设局</t>
  </si>
  <si>
    <t>广西柳城县交通运输局</t>
  </si>
  <si>
    <t>广西柳城县安全生产监督管理局</t>
  </si>
  <si>
    <t>广西柳城县粮食局</t>
  </si>
  <si>
    <t>广西柳城县供销合作社联合社</t>
  </si>
  <si>
    <t>柳城县市场开发服务中心</t>
  </si>
  <si>
    <t>柳城县房地产管理所</t>
  </si>
  <si>
    <t>广西柳城县民政局</t>
  </si>
  <si>
    <t>广西柳城县人民政府</t>
  </si>
  <si>
    <t>广西柳城县委办公室</t>
  </si>
  <si>
    <t>广西柳城县委政法委</t>
  </si>
  <si>
    <t>广西柳城县统计局汇总</t>
  </si>
  <si>
    <t>广西柳城县财政局</t>
  </si>
  <si>
    <t>广西柳城县人力资源和社会保障局</t>
  </si>
  <si>
    <t>广西柳城县就业服务中心</t>
  </si>
  <si>
    <t>中国共产党柳城县纪律检查委员会</t>
  </si>
  <si>
    <t>广西柳城县投资促进局</t>
  </si>
  <si>
    <t>广西柳城县总工会</t>
  </si>
  <si>
    <t>中国人民解放军广西柳城县人民武装部</t>
  </si>
  <si>
    <t>广西柳城县公安局</t>
  </si>
  <si>
    <t>广西柳城县人民检察院</t>
  </si>
  <si>
    <t>广西柳城县人民法院</t>
  </si>
  <si>
    <t>广西柳城县教育局</t>
  </si>
  <si>
    <t>中国共产党柳城县委员会党校</t>
  </si>
  <si>
    <t>广西柳城县科技工贸和信息化局</t>
  </si>
  <si>
    <t>广西柳城县科学技术协会</t>
  </si>
  <si>
    <t>广西柳城县广播电视局</t>
  </si>
  <si>
    <t>广西柳城县新闻中心</t>
  </si>
  <si>
    <t>广西柳城县残疾人联合会</t>
  </si>
  <si>
    <t>柳城县卫生和计划生育局</t>
  </si>
  <si>
    <t>柳城华侨管理区</t>
  </si>
  <si>
    <t>广西柳城县伏虎华侨管理区</t>
  </si>
  <si>
    <t>广西柳城县食品药品监督管理局</t>
  </si>
  <si>
    <t>广西柳城县工业区管理委员会</t>
  </si>
  <si>
    <t>广西柳城县审计局</t>
  </si>
  <si>
    <t>柳城县城乡居民社会养老保险事业管理所</t>
  </si>
  <si>
    <t>广西壮族自治区柳州市柳城县司法局</t>
  </si>
  <si>
    <t>柳城县质量技术监督局</t>
  </si>
  <si>
    <t>柳城县计量检定测试所</t>
  </si>
  <si>
    <t>柳城县公安局交通警察大队</t>
  </si>
  <si>
    <t>柳城县工商行政管理局</t>
  </si>
  <si>
    <t>广西柳城县社会劳动保险事业管理所</t>
  </si>
  <si>
    <t>广西柳城县社会医疗保险管理中心</t>
  </si>
  <si>
    <t>广西柳城县文化和体育局</t>
  </si>
  <si>
    <t>广西柳城县大埔镇财政所（汇总）</t>
  </si>
  <si>
    <t>广西柳城县龙头镇财政所（汇总）</t>
  </si>
  <si>
    <t>广西柳城县太平镇财政所（汇总）</t>
  </si>
  <si>
    <t>广西柳城县沙埔镇财政所（汇总）</t>
  </si>
  <si>
    <t>广西柳城县东泉镇财政所（汇总）</t>
  </si>
  <si>
    <t>广西柳城县凤山镇财政所（汇总）</t>
  </si>
  <si>
    <t>广西柳城县社冲乡财政所（汇总）</t>
  </si>
  <si>
    <t>广西柳城县六塘镇财政所（汇总）</t>
  </si>
  <si>
    <t>广西柳城县冲脉镇财政所（汇总）</t>
  </si>
  <si>
    <t>广西柳城县古砦仫佬族乡财政所(汇总）</t>
  </si>
  <si>
    <t>广西柳城县寨隆镇财政所（汇总）</t>
  </si>
  <si>
    <t>广西柳城县马山乡财政所（汇总）</t>
  </si>
  <si>
    <t>表七：2015年柳城县部门决算收支汇总表</t>
  </si>
  <si>
    <t xml:space="preserve">         项    目</t>
  </si>
  <si>
    <t>2014年决算</t>
  </si>
  <si>
    <r>
      <t>2</t>
    </r>
    <r>
      <rPr>
        <sz val="10"/>
        <rFont val="宋体"/>
        <family val="0"/>
      </rPr>
      <t>015年决算</t>
    </r>
  </si>
  <si>
    <t>比上年决算增减%</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</si>
  <si>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</si>
  <si>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</si>
  <si>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</si>
  <si>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</si>
  <si>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</si>
  <si>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</si>
  <si>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</si>
  <si>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</si>
  <si>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</si>
  <si>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</si>
  <si>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</si>
  <si>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</si>
  <si>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</si>
  <si>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</si>
  <si>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</si>
  <si>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</si>
  <si>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</si>
  <si>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表八:2015年柳城县三公经费支出表</t>
  </si>
  <si>
    <t xml:space="preserve">注：公务用车运行维护费增加主要原因为工商、质监和公安交警部门的经费管理体制由自治区直管调整为市县属地管理，以及新增加市场开发服务中心四部门公务用车运行维护费为107.8万元.
</t>
  </si>
  <si>
    <t>注：此表无数据。</t>
  </si>
  <si>
    <t>一般债务</t>
  </si>
  <si>
    <t>专项债务</t>
  </si>
  <si>
    <t>一般债券</t>
  </si>
  <si>
    <t>向外国政府借款</t>
  </si>
  <si>
    <t>向国际组织借款</t>
  </si>
  <si>
    <t>其他一般债务</t>
  </si>
  <si>
    <t>专项债券</t>
  </si>
  <si>
    <t>其他专项债务</t>
  </si>
  <si>
    <t>本年地方政府债务余额限额(预算数)</t>
  </si>
  <si>
    <t xml:space="preserve">  新增债券</t>
  </si>
  <si>
    <t xml:space="preserve">  公开发行偿还到期债券的债券</t>
  </si>
  <si>
    <t xml:space="preserve">  公开发行置换其他债务的债券</t>
  </si>
  <si>
    <t xml:space="preserve">  定向发行置换存量债务的债券</t>
  </si>
  <si>
    <t xml:space="preserve">  向外国政府和国际组织借款</t>
  </si>
  <si>
    <t>本年由上级代还地方政府债务本金</t>
  </si>
  <si>
    <t>单位：万元</t>
  </si>
  <si>
    <t>预算科目</t>
  </si>
  <si>
    <t>2014年决算数</t>
  </si>
  <si>
    <t>2015年决算数</t>
  </si>
  <si>
    <t>2015年比2014年+、-%</t>
  </si>
  <si>
    <t>公共预算收入</t>
  </si>
  <si>
    <t>公共预算支出</t>
  </si>
  <si>
    <t>上级补助收入</t>
  </si>
  <si>
    <t>补助下级支出</t>
  </si>
  <si>
    <t xml:space="preserve">  返还性收入</t>
  </si>
  <si>
    <t xml:space="preserve">  返还性支出</t>
  </si>
  <si>
    <t xml:space="preserve">    增值税和消费税税收返还收入</t>
  </si>
  <si>
    <t xml:space="preserve">    增值税和消费税税收返还支出</t>
  </si>
  <si>
    <t xml:space="preserve">    所得税基数返还收入</t>
  </si>
  <si>
    <t xml:space="preserve">    所得税基数返还支出</t>
  </si>
  <si>
    <t xml:space="preserve">    成品油价格和税费改革税收返还收入</t>
  </si>
  <si>
    <t xml:space="preserve">    成品油价格和税费改革税收返还支出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</si>
  <si>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</si>
  <si>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</si>
  <si>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</si>
  <si>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</si>
  <si>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</si>
  <si>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</si>
  <si>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</si>
  <si>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</si>
  <si>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革命老区及民族和边境地区转移支付收入</t>
  </si>
  <si>
    <t xml:space="preserve">    民族地区转移支付支出</t>
  </si>
  <si>
    <t xml:space="preserve">    调整工资转移支付补助收入</t>
  </si>
  <si>
    <t xml:space="preserve">    调整工资转移支付支出</t>
  </si>
  <si>
    <t xml:space="preserve">    农村税费改革转移支付收入</t>
  </si>
  <si>
    <t xml:space="preserve">    农村税费改革转移支付支出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</si>
  <si>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</si>
  <si>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</si>
  <si>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</si>
  <si>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</si>
  <si>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化解债务补助收入</t>
  </si>
  <si>
    <t xml:space="preserve">    化解债务补助支出</t>
  </si>
  <si>
    <t xml:space="preserve">    成品油价格和税费改革转移支付补助收入</t>
  </si>
  <si>
    <t xml:space="preserve">    成品油价格和税费改革转移支付补助支出</t>
  </si>
  <si>
    <t>基层公检法司转移支付收入</t>
  </si>
  <si>
    <t xml:space="preserve">    公共安全转移支付支出</t>
  </si>
  <si>
    <t xml:space="preserve">    教育转移支付收入</t>
  </si>
  <si>
    <t xml:space="preserve">    教育转移支付支出</t>
  </si>
  <si>
    <t xml:space="preserve">    基本养老保险和低保等转移支付收入</t>
  </si>
  <si>
    <t xml:space="preserve">    社会保障和就业转移支付支出</t>
  </si>
  <si>
    <t xml:space="preserve">    新型农村歙合作医疗等转移支付收入</t>
  </si>
  <si>
    <t xml:space="preserve">    医疗卫生转移支付支出</t>
  </si>
  <si>
    <t xml:space="preserve">    农村综合改革转移支付收入</t>
  </si>
  <si>
    <t xml:space="preserve">    农林水转移支付支出</t>
  </si>
  <si>
    <t xml:space="preserve">    其他一般性转移支付收入</t>
  </si>
  <si>
    <t xml:space="preserve">    其他一般性转移支付支出</t>
  </si>
  <si>
    <t xml:space="preserve">    固定数额补助收入</t>
  </si>
  <si>
    <t xml:space="preserve">  专项转移支付收入</t>
  </si>
  <si>
    <t xml:space="preserve">  专项转移支付支出</t>
  </si>
  <si>
    <t xml:space="preserve">  地震灾后恢复重建补助收入</t>
  </si>
  <si>
    <t xml:space="preserve">  地震灾后恢复重建补助支出</t>
  </si>
  <si>
    <t>省补助计划单列市收入</t>
  </si>
  <si>
    <t>计划单列市上解省支出</t>
  </si>
  <si>
    <t>下级上解收入</t>
  </si>
  <si>
    <t>上解上级支出</t>
  </si>
  <si>
    <t xml:space="preserve">  出口退税专项上解收入</t>
  </si>
  <si>
    <t xml:space="preserve">  出口退税专项上解支出</t>
  </si>
  <si>
    <t xml:space="preserve">  专项上解收入</t>
  </si>
  <si>
    <t xml:space="preserve">  专项上解支出</t>
  </si>
  <si>
    <t>计划单列市上解省收入</t>
  </si>
  <si>
    <t>省补助计划单列市支出</t>
  </si>
  <si>
    <t>债务收入</t>
  </si>
  <si>
    <t>债务还本支出</t>
  </si>
  <si>
    <t xml:space="preserve">  财政部代理发行地方政府债券收入</t>
  </si>
  <si>
    <t xml:space="preserve">    地方政府其他一般债务还本支出</t>
  </si>
  <si>
    <t>债务转贷收入</t>
  </si>
  <si>
    <t>债务转贷支出</t>
  </si>
  <si>
    <t xml:space="preserve">    地方政府一般债务转贷收入</t>
  </si>
  <si>
    <t xml:space="preserve">    地方政府一般债务转贷支出</t>
  </si>
  <si>
    <t>国债转贷收入</t>
  </si>
  <si>
    <t>增设预算周转金</t>
  </si>
  <si>
    <t>国债转贷资金上年结余</t>
  </si>
  <si>
    <t>拨付国债转贷资金数</t>
  </si>
  <si>
    <t>国债转贷转补助</t>
  </si>
  <si>
    <t>国债转贷资金结余</t>
  </si>
  <si>
    <t>上年结余</t>
  </si>
  <si>
    <t>调入预算稳定调节基金</t>
  </si>
  <si>
    <t>安排预算稳定调节基金</t>
  </si>
  <si>
    <t xml:space="preserve">调入资金   </t>
  </si>
  <si>
    <t>调出资金</t>
  </si>
  <si>
    <t xml:space="preserve">  1.政府性基金调入</t>
  </si>
  <si>
    <t>年终结余</t>
  </si>
  <si>
    <t xml:space="preserve">  2.国有资本经营预算调入</t>
  </si>
  <si>
    <t>减:结转下年的支出</t>
  </si>
  <si>
    <t xml:space="preserve">  3.财政专户管理资金调入</t>
  </si>
  <si>
    <t>净结余</t>
  </si>
  <si>
    <t xml:space="preserve">  4.其他调入</t>
  </si>
  <si>
    <t>收  入  总  计</t>
  </si>
  <si>
    <t>支  出  总  计</t>
  </si>
  <si>
    <t xml:space="preserve"> </t>
  </si>
  <si>
    <t>比上年+、- %</t>
  </si>
  <si>
    <t>一、税收收入</t>
  </si>
  <si>
    <t>6、资源税</t>
  </si>
  <si>
    <t>1、增值税</t>
  </si>
  <si>
    <t>7、固定资产投资方向调节税</t>
  </si>
  <si>
    <t xml:space="preserve">   国内增值税</t>
  </si>
  <si>
    <t>8、城市维护建设税</t>
  </si>
  <si>
    <t xml:space="preserve">    国有企业增值税</t>
  </si>
  <si>
    <t>9、房产税</t>
  </si>
  <si>
    <t xml:space="preserve">    集体企业增值税</t>
  </si>
  <si>
    <t>10、印花税</t>
  </si>
  <si>
    <t xml:space="preserve">    股份制企业增值税</t>
  </si>
  <si>
    <t xml:space="preserve">  证券交易印花税</t>
  </si>
  <si>
    <t xml:space="preserve">    联营企业增值税</t>
  </si>
  <si>
    <t xml:space="preserve">  其他印花税</t>
  </si>
  <si>
    <t xml:space="preserve">    港澳台和外商投资企业增值税</t>
  </si>
  <si>
    <t xml:space="preserve">  印花税税款滞纳金、罚没收入</t>
  </si>
  <si>
    <t xml:space="preserve">    私营企业增值税</t>
  </si>
  <si>
    <t>11、城镇土地使用税</t>
  </si>
  <si>
    <t xml:space="preserve">    其他增值税</t>
  </si>
  <si>
    <t>12、土地增值税</t>
  </si>
  <si>
    <t xml:space="preserve">    增值税税款滞纳金、罚款收入</t>
  </si>
  <si>
    <t>13、车船税</t>
  </si>
  <si>
    <t xml:space="preserve">    福利企业增值税退税</t>
  </si>
  <si>
    <t>14、耕地占用税</t>
  </si>
  <si>
    <t xml:space="preserve">    软件增值税退税</t>
  </si>
  <si>
    <t>15、契税</t>
  </si>
  <si>
    <t xml:space="preserve">    宣传文化单位增值税退税</t>
  </si>
  <si>
    <t>16、其他税收收入</t>
  </si>
  <si>
    <t xml:space="preserve">    森工综合利用增值税退税</t>
  </si>
  <si>
    <t xml:space="preserve">    水电增值税退税</t>
  </si>
  <si>
    <t>二、非税收入</t>
  </si>
  <si>
    <t xml:space="preserve">    资源综合利用增值税退税</t>
  </si>
  <si>
    <t>1、专项收入</t>
  </si>
  <si>
    <t xml:space="preserve">    其他增值税退税</t>
  </si>
  <si>
    <t xml:space="preserve">  排污费收入</t>
  </si>
  <si>
    <t xml:space="preserve">    免抵调增增值税</t>
  </si>
  <si>
    <t xml:space="preserve">  水资源费收入</t>
  </si>
  <si>
    <t xml:space="preserve">    改征增值税</t>
  </si>
  <si>
    <t xml:space="preserve">  教育费附加收入</t>
  </si>
  <si>
    <t xml:space="preserve">    成品油价格和税费改革增值税划入</t>
  </si>
  <si>
    <t xml:space="preserve">  探矿权采矿权使用费及价款收入</t>
  </si>
  <si>
    <t xml:space="preserve">    成品油价格和税费改革增值税划出</t>
  </si>
  <si>
    <t xml:space="preserve">  公路运输管理费收入</t>
  </si>
  <si>
    <t>2、营业税</t>
  </si>
  <si>
    <t xml:space="preserve">  水路运输费管理收入</t>
  </si>
  <si>
    <t xml:space="preserve">  金融保险业营业税（地方）</t>
  </si>
  <si>
    <t xml:space="preserve">  地方教育附加收入</t>
  </si>
  <si>
    <t xml:space="preserve">  一般营业税</t>
  </si>
  <si>
    <t xml:space="preserve">  文化事业建设费收入</t>
  </si>
  <si>
    <t xml:space="preserve">  营业税税款滞纳金、罚款收入</t>
  </si>
  <si>
    <t xml:space="preserve">  残疾人就业保障金收入</t>
  </si>
  <si>
    <t xml:space="preserve">  营业税退税</t>
  </si>
  <si>
    <t xml:space="preserve">  教育资金收入</t>
  </si>
  <si>
    <t>3、企业所得税</t>
  </si>
  <si>
    <t xml:space="preserve">  农田水利建设资金收入</t>
  </si>
  <si>
    <t>4、企业所得税退税</t>
  </si>
  <si>
    <t xml:space="preserve">  育林基金收入</t>
  </si>
  <si>
    <t>5、个人所得税</t>
  </si>
  <si>
    <t xml:space="preserve">  其他专项收入</t>
  </si>
  <si>
    <t xml:space="preserve">  森林植被恢复费</t>
  </si>
  <si>
    <t xml:space="preserve">  检察院罚没收入</t>
  </si>
  <si>
    <t xml:space="preserve">  水利建设专项收入</t>
  </si>
  <si>
    <t xml:space="preserve">  法院罚没收入</t>
  </si>
  <si>
    <t>2、行政性收费收入</t>
  </si>
  <si>
    <t xml:space="preserve">  卫生罚没收入</t>
  </si>
  <si>
    <t xml:space="preserve">  环保行政事业性收费收入</t>
  </si>
  <si>
    <t xml:space="preserve">  工商罚没收入</t>
  </si>
  <si>
    <t xml:space="preserve">  国土资源行政性收费收入</t>
  </si>
  <si>
    <t xml:space="preserve">  海关罚没收入</t>
  </si>
  <si>
    <t xml:space="preserve">  建设行政性收费收入</t>
  </si>
  <si>
    <t xml:space="preserve">  烟草罚没收入</t>
  </si>
  <si>
    <t xml:space="preserve">  质量监督检验检疫行政事业性收费收入</t>
  </si>
  <si>
    <t xml:space="preserve">  税务部门其他罚没收入</t>
  </si>
  <si>
    <t xml:space="preserve">  公安行政性收费收入</t>
  </si>
  <si>
    <t xml:space="preserve">  其他罚没收入</t>
  </si>
  <si>
    <t xml:space="preserve">  法院行政性收费收入</t>
  </si>
  <si>
    <t xml:space="preserve">  罚没收入退库</t>
  </si>
  <si>
    <t xml:space="preserve">  司法行政性收费收入</t>
  </si>
  <si>
    <t>4、国有资本经营收入</t>
  </si>
  <si>
    <t xml:space="preserve">  卫生行政性收费收入</t>
  </si>
  <si>
    <t xml:space="preserve">  利润收入</t>
  </si>
  <si>
    <t xml:space="preserve">  民政行政性收费收入</t>
  </si>
  <si>
    <t xml:space="preserve">  股利、股息收入</t>
  </si>
  <si>
    <t xml:space="preserve">  农业行政性收费收入</t>
  </si>
  <si>
    <t xml:space="preserve">  产权转让收入</t>
  </si>
  <si>
    <t xml:space="preserve">  水利行政性收费收入</t>
  </si>
  <si>
    <t xml:space="preserve">  国有企业计划亏损补贴</t>
  </si>
  <si>
    <t xml:space="preserve">  林业行政性收费收入</t>
  </si>
  <si>
    <t>5、国有资源（资产有偿使用收入）</t>
  </si>
  <si>
    <t xml:space="preserve">  人力资源和社会保障行政事业性收费收入</t>
  </si>
  <si>
    <t xml:space="preserve">  利息收入</t>
  </si>
  <si>
    <t xml:space="preserve">  人口和计划生育行政性收费收入</t>
  </si>
  <si>
    <t xml:space="preserve">  非经营性国有资产收入</t>
  </si>
  <si>
    <t xml:space="preserve">  发展与改革（物价）行政事业性收费收入</t>
  </si>
  <si>
    <t xml:space="preserve">  出租车经营权有偿出让和转让收入</t>
  </si>
  <si>
    <t xml:space="preserve">  财政行政性收费收入</t>
  </si>
  <si>
    <t xml:space="preserve">  其他国有资源（资产有偿使用收入）</t>
  </si>
  <si>
    <t xml:space="preserve">  人防行政性收费收入</t>
  </si>
  <si>
    <t xml:space="preserve"> 交通运输行政事业性收费收入</t>
  </si>
  <si>
    <t>6、其他收入</t>
  </si>
  <si>
    <t xml:space="preserve">  其他行政性收费收入</t>
  </si>
  <si>
    <t xml:space="preserve">  捐赠收入</t>
  </si>
  <si>
    <t>3、罚没收入</t>
  </si>
  <si>
    <t xml:space="preserve">  基本建设收入</t>
  </si>
  <si>
    <t xml:space="preserve">  铁道罚没收入</t>
  </si>
  <si>
    <t xml:space="preserve">  其他收入</t>
  </si>
  <si>
    <t xml:space="preserve">  交通罚没收入</t>
  </si>
  <si>
    <t xml:space="preserve">  质量技术监督罚没收入</t>
  </si>
  <si>
    <t xml:space="preserve">  物价罚没收入</t>
  </si>
  <si>
    <t xml:space="preserve">  公安罚没收入</t>
  </si>
  <si>
    <t xml:space="preserve">  食品药品监督罚没收入</t>
  </si>
  <si>
    <t xml:space="preserve">  审计罚没收入</t>
  </si>
  <si>
    <t xml:space="preserve">  渔政罚没收入</t>
  </si>
  <si>
    <t>本年一般公共预算收入合计</t>
  </si>
  <si>
    <t>金额单位：万元</t>
  </si>
  <si>
    <t>项目</t>
  </si>
  <si>
    <t>2014年
决算数</t>
  </si>
  <si>
    <t>2015年
年初
预算数</t>
  </si>
  <si>
    <t>2015年
调整
预算数</t>
  </si>
  <si>
    <t>2015年
决算数</t>
  </si>
  <si>
    <t>完成年
度预算
（%）</t>
  </si>
  <si>
    <t>比上年
增、减
（%）</t>
  </si>
  <si>
    <t>一、一般公共服务支出</t>
  </si>
  <si>
    <t>二、外交</t>
  </si>
  <si>
    <t xml:space="preserve">  人大事务</t>
  </si>
  <si>
    <t xml:space="preserve">三、国防 </t>
  </si>
  <si>
    <t xml:space="preserve">  政协事务</t>
  </si>
  <si>
    <t>四、公共安全</t>
  </si>
  <si>
    <t xml:space="preserve">  政府办公厅(室)及相关机构事务</t>
  </si>
  <si>
    <t xml:space="preserve">  武装警察</t>
  </si>
  <si>
    <t xml:space="preserve">  发展与改革事务</t>
  </si>
  <si>
    <t xml:space="preserve">  公安</t>
  </si>
  <si>
    <t xml:space="preserve">  统计信息事务</t>
  </si>
  <si>
    <t xml:space="preserve">  国家安全</t>
  </si>
  <si>
    <t xml:space="preserve">  财政事务</t>
  </si>
  <si>
    <t xml:space="preserve">  检察</t>
  </si>
  <si>
    <t xml:space="preserve">  税收事务</t>
  </si>
  <si>
    <t xml:space="preserve">  法院</t>
  </si>
  <si>
    <t xml:space="preserve">  审计事务</t>
  </si>
  <si>
    <t xml:space="preserve">  司法</t>
  </si>
  <si>
    <t xml:space="preserve">  海关事务</t>
  </si>
  <si>
    <t xml:space="preserve">  国家保密</t>
  </si>
  <si>
    <t xml:space="preserve">  人力资源事务</t>
  </si>
  <si>
    <t xml:space="preserve">  其他公共安全支出</t>
  </si>
  <si>
    <t xml:space="preserve">  纪检监察事务</t>
  </si>
  <si>
    <t>五、教育支出</t>
  </si>
  <si>
    <t xml:space="preserve">  商贸事务</t>
  </si>
  <si>
    <t xml:space="preserve">  教育管理事务</t>
  </si>
  <si>
    <t xml:space="preserve">  知识产权事务</t>
  </si>
  <si>
    <t xml:space="preserve">  普通教育</t>
  </si>
  <si>
    <t xml:space="preserve">  工商行政管理事务</t>
  </si>
  <si>
    <t xml:space="preserve">  职业教育</t>
  </si>
  <si>
    <t xml:space="preserve">  质量技术监督与检验检疫事务</t>
  </si>
  <si>
    <t xml:space="preserve">  成人教育</t>
  </si>
  <si>
    <t xml:space="preserve">  民族事务</t>
  </si>
  <si>
    <t xml:space="preserve">  广播电视教育</t>
  </si>
  <si>
    <t xml:space="preserve">  宗教事务</t>
  </si>
  <si>
    <t xml:space="preserve">  留学教育</t>
  </si>
  <si>
    <t xml:space="preserve">  港澳台侨事务</t>
  </si>
  <si>
    <t xml:space="preserve">  特殊教育</t>
  </si>
  <si>
    <t xml:space="preserve">  档案事务</t>
  </si>
  <si>
    <t xml:space="preserve">  进修及培训</t>
  </si>
  <si>
    <t xml:space="preserve">  民主党派及工商联事务</t>
  </si>
  <si>
    <t xml:space="preserve">  教育费附加安排的支出</t>
  </si>
  <si>
    <t xml:space="preserve">  群众团体事务</t>
  </si>
  <si>
    <t xml:space="preserve">  其他教育支出</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</si>
  <si>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</si>
  <si>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</si>
  <si>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</si>
  <si>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</si>
  <si>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</si>
  <si>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</si>
  <si>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其他一般公共服务支出</t>
  </si>
  <si>
    <t>六、科学技术支出</t>
  </si>
  <si>
    <t xml:space="preserve">  最低生活保障</t>
  </si>
  <si>
    <t xml:space="preserve">  科学技术管理事务</t>
  </si>
  <si>
    <t xml:space="preserve">  临时救助</t>
  </si>
  <si>
    <t xml:space="preserve">  基础研究</t>
  </si>
  <si>
    <t xml:space="preserve">  其他生活救助</t>
  </si>
  <si>
    <t xml:space="preserve">  应用研究</t>
  </si>
  <si>
    <t xml:space="preserve">  自然灾害生活救助</t>
  </si>
  <si>
    <t xml:space="preserve">  技术研究与开发</t>
  </si>
  <si>
    <t xml:space="preserve">  红十字事业</t>
  </si>
  <si>
    <t xml:space="preserve">  科技条件与服务</t>
  </si>
  <si>
    <t xml:space="preserve">  特困人员供养</t>
  </si>
  <si>
    <t xml:space="preserve">  社会科学</t>
  </si>
  <si>
    <t xml:space="preserve">  其他社会保障和就业支出</t>
  </si>
  <si>
    <t xml:space="preserve">  科学技术普及</t>
  </si>
  <si>
    <t xml:space="preserve">  科技交流与合作</t>
  </si>
  <si>
    <t>九、医疗卫生与计划生育支出</t>
  </si>
  <si>
    <t xml:space="preserve">  科技重大专项</t>
  </si>
  <si>
    <t xml:space="preserve">  医疗卫生与计划生育管理事务</t>
  </si>
  <si>
    <t xml:space="preserve">  其他科学技术支出</t>
  </si>
  <si>
    <t xml:space="preserve">  公立医院</t>
  </si>
  <si>
    <t>七、文化体育与传媒</t>
  </si>
  <si>
    <t xml:space="preserve">  基层医疗卫生机构</t>
  </si>
  <si>
    <t xml:space="preserve">  文化</t>
  </si>
  <si>
    <t xml:space="preserve">  公共卫生</t>
  </si>
  <si>
    <t xml:space="preserve">  文物</t>
  </si>
  <si>
    <t xml:space="preserve">  医疗保障</t>
  </si>
  <si>
    <t xml:space="preserve">  体育</t>
  </si>
  <si>
    <t xml:space="preserve">  中医药</t>
  </si>
  <si>
    <t xml:space="preserve">  广播影视</t>
  </si>
  <si>
    <t xml:space="preserve">  计划生育事务</t>
  </si>
  <si>
    <t xml:space="preserve">  新闻出版</t>
  </si>
  <si>
    <t xml:space="preserve">  食品和药品监督管理事务</t>
  </si>
  <si>
    <t xml:space="preserve">  其他文化体育与传媒支出</t>
  </si>
  <si>
    <t xml:space="preserve">  其他医疗卫生与计划生育支出</t>
  </si>
  <si>
    <t>八、社会保障和就业</t>
  </si>
  <si>
    <t>十、节能环保支出</t>
  </si>
  <si>
    <t xml:space="preserve">  人力资源和社会保障管理事务</t>
  </si>
  <si>
    <t xml:space="preserve">  环境保护管理事务</t>
  </si>
  <si>
    <t xml:space="preserve">  民政管理事务</t>
  </si>
  <si>
    <t xml:space="preserve">  环境监测与监察</t>
  </si>
  <si>
    <t xml:space="preserve">  财政对社会保险基金的补助</t>
  </si>
  <si>
    <t xml:space="preserve">  污染防治</t>
  </si>
  <si>
    <t xml:space="preserve">  行政事业单位离退休</t>
  </si>
  <si>
    <t xml:space="preserve">  污染减排</t>
  </si>
  <si>
    <t xml:space="preserve">  企业改革补助</t>
  </si>
  <si>
    <t xml:space="preserve">  自然生态保护</t>
  </si>
  <si>
    <t xml:space="preserve">  就业补助</t>
  </si>
  <si>
    <t xml:space="preserve">  可再生能源</t>
  </si>
  <si>
    <t xml:space="preserve">  抚恤</t>
  </si>
  <si>
    <t xml:space="preserve">  退耕还林</t>
  </si>
  <si>
    <t xml:space="preserve">  退役安置</t>
  </si>
  <si>
    <t xml:space="preserve">  风沙荒漠治理</t>
  </si>
  <si>
    <t xml:space="preserve">  社会福利</t>
  </si>
  <si>
    <t xml:space="preserve">  能源节约利用</t>
  </si>
  <si>
    <t xml:space="preserve">  残疾人事业</t>
  </si>
  <si>
    <t>十一、城乡社区事务</t>
  </si>
  <si>
    <t xml:space="preserve">  安全生产监管</t>
  </si>
  <si>
    <t xml:space="preserve">  城乡社区管理事务</t>
  </si>
  <si>
    <t xml:space="preserve">  国有资产监管</t>
  </si>
  <si>
    <t xml:space="preserve">  城乡社区规划与管理</t>
  </si>
  <si>
    <t xml:space="preserve">  支持中小企业发展和管理支出</t>
  </si>
  <si>
    <t xml:space="preserve">  城乡社区公共设施</t>
  </si>
  <si>
    <t xml:space="preserve">  其他资源勘探信息等支出</t>
  </si>
  <si>
    <t xml:space="preserve">  城乡社区环境卫生</t>
  </si>
  <si>
    <t>十五、商业服务业等事务</t>
  </si>
  <si>
    <t xml:space="preserve">  建设市场管理与监督</t>
  </si>
  <si>
    <t xml:space="preserve">  商业流通事务</t>
  </si>
  <si>
    <t xml:space="preserve">  其他城乡社区支出</t>
  </si>
  <si>
    <t xml:space="preserve">  旅游业管理与服务支出</t>
  </si>
  <si>
    <t>十二、农林水事务</t>
  </si>
  <si>
    <t xml:space="preserve">  涉外发展服务支出</t>
  </si>
  <si>
    <t xml:space="preserve">  农业</t>
  </si>
  <si>
    <t xml:space="preserve">  其他商业服务业等支出</t>
  </si>
  <si>
    <t xml:space="preserve">  林业</t>
  </si>
  <si>
    <t>十六、金融监督等事物支出</t>
  </si>
  <si>
    <t xml:space="preserve">  水利</t>
  </si>
  <si>
    <t xml:space="preserve">  金融部门行政支出</t>
  </si>
  <si>
    <t xml:space="preserve">  扶贫</t>
  </si>
  <si>
    <t xml:space="preserve">  金融部门监管支出</t>
  </si>
  <si>
    <t xml:space="preserve">  农业综合开发</t>
  </si>
  <si>
    <t xml:space="preserve">  金融发展支出</t>
  </si>
  <si>
    <t xml:space="preserve">  农村综合改革</t>
  </si>
  <si>
    <t xml:space="preserve">  金融调控支出</t>
  </si>
  <si>
    <t xml:space="preserve">  促进金融支农支出</t>
  </si>
  <si>
    <t xml:space="preserve">  其他金融支出</t>
  </si>
  <si>
    <t xml:space="preserve">  其他农林水支出</t>
  </si>
  <si>
    <t>十七、国土资源气象等事务</t>
  </si>
  <si>
    <t xml:space="preserve">  国土资源事务</t>
  </si>
  <si>
    <t xml:space="preserve">  测绘事务</t>
  </si>
  <si>
    <t>十三、交通运输</t>
  </si>
  <si>
    <t xml:space="preserve">  地震事务</t>
  </si>
  <si>
    <t xml:space="preserve">  公路水路运输</t>
  </si>
  <si>
    <t xml:space="preserve">  气象事务</t>
  </si>
  <si>
    <t xml:space="preserve">  铁路运输</t>
  </si>
  <si>
    <t xml:space="preserve">  其他国土海洋气象等支出</t>
  </si>
  <si>
    <t xml:space="preserve">  民用航空运输</t>
  </si>
  <si>
    <t>十八、住房保障支出</t>
  </si>
  <si>
    <t xml:space="preserve">  石油价格改革对交通运输的补贴</t>
  </si>
  <si>
    <t xml:space="preserve">  保障性安居工程支出</t>
  </si>
  <si>
    <t xml:space="preserve">  邮政业支出</t>
  </si>
  <si>
    <t xml:space="preserve">  住房改革支出</t>
  </si>
  <si>
    <t xml:space="preserve">  车辆购置税支出</t>
  </si>
  <si>
    <t xml:space="preserve">  城乡社区住宅</t>
  </si>
  <si>
    <t>十四、资源勘探电力信息等事务</t>
  </si>
  <si>
    <t>十九、粮油物资储备管理事务</t>
  </si>
  <si>
    <t xml:space="preserve">  制造业</t>
  </si>
  <si>
    <t xml:space="preserve">  粮油事务</t>
  </si>
  <si>
    <t xml:space="preserve">  建筑业</t>
  </si>
  <si>
    <t xml:space="preserve">  粮油储备</t>
  </si>
  <si>
    <t xml:space="preserve">  工业和信息产业监管</t>
  </si>
  <si>
    <t>二十、预备费</t>
  </si>
  <si>
    <t>二十一、国债还本付息支出</t>
  </si>
  <si>
    <t>二十二、其他支出</t>
  </si>
  <si>
    <t xml:space="preserve">  地方政府债券付息</t>
  </si>
  <si>
    <t xml:space="preserve">  年初预留</t>
  </si>
  <si>
    <t xml:space="preserve">  地方政府债务发行费支出</t>
  </si>
  <si>
    <t xml:space="preserve">  其他支出</t>
  </si>
  <si>
    <t>本年支出合计</t>
  </si>
  <si>
    <t>比上年
+、- %</t>
  </si>
  <si>
    <t>2015年年初预算数</t>
  </si>
  <si>
    <t>一、彩票公益收入</t>
  </si>
  <si>
    <t>一、教育—地方教育附加安排的支出</t>
  </si>
  <si>
    <t>二、地方教育附加收入</t>
  </si>
  <si>
    <t>二、文化体育与传媒—文化事业建设费支出</t>
  </si>
  <si>
    <t>三、残疾人就业保障金收入</t>
  </si>
  <si>
    <t>三、社会保障和就业</t>
  </si>
  <si>
    <t>四、政府住房基金收入</t>
  </si>
  <si>
    <t xml:space="preserve">  残疾人就业保障金支出</t>
  </si>
  <si>
    <t>五、国有土地使用权出让收入</t>
  </si>
  <si>
    <t xml:space="preserve">  大中小型水库移民后期扶持基金支出</t>
  </si>
  <si>
    <t>六、国有土地收益基金收入</t>
  </si>
  <si>
    <t>四、城乡社区事务</t>
  </si>
  <si>
    <t>七、农业土地开发资金收入</t>
  </si>
  <si>
    <t xml:space="preserve">  政府住房基金支出</t>
  </si>
  <si>
    <t>八、新增建设用地土地有偿使用费收入</t>
  </si>
  <si>
    <t xml:space="preserve">  国有土地使用权出让金支出</t>
  </si>
  <si>
    <t>九、城市公用事业附加收入</t>
  </si>
  <si>
    <t xml:space="preserve">  城市公用事业附加支出</t>
  </si>
  <si>
    <t>十、新菜地开发基金收入</t>
  </si>
  <si>
    <t xml:space="preserve">  国有土地收益基金支出</t>
  </si>
  <si>
    <t>十一、城市基础设施配套费收入</t>
  </si>
  <si>
    <t xml:space="preserve">  农业土地开发资金支出</t>
  </si>
  <si>
    <t>十二、地方水利建设基金收入</t>
  </si>
  <si>
    <t xml:space="preserve">  城市基础设施配套费支出</t>
  </si>
  <si>
    <t>十三、大型水库库区基金收入</t>
  </si>
  <si>
    <t xml:space="preserve">  新增建设用地土地有偿使用费支出</t>
  </si>
  <si>
    <t>十四、国家重大水利工程建设基金</t>
  </si>
  <si>
    <t xml:space="preserve">  污水处理费安排支出</t>
  </si>
  <si>
    <t>十五、港口建设费收入</t>
  </si>
  <si>
    <t>五、农林水事务</t>
  </si>
  <si>
    <t>十六、散装水泥专项资金收入</t>
  </si>
  <si>
    <t xml:space="preserve">  新菜地开发基金支出</t>
  </si>
  <si>
    <t>十七、新型墙体材料专项基金收入</t>
  </si>
  <si>
    <t xml:space="preserve">  育林基金支出</t>
  </si>
  <si>
    <t>十八、旅游发展基金</t>
  </si>
  <si>
    <t xml:space="preserve">  森林植被恢复费安排的支出</t>
  </si>
  <si>
    <t>十九、水土保持补偿费收入</t>
  </si>
  <si>
    <t xml:space="preserve">  中央水利建设基金支出</t>
  </si>
  <si>
    <t>二十、污水处理收入</t>
  </si>
  <si>
    <t xml:space="preserve">  地方水利建设基金支出</t>
  </si>
  <si>
    <t>二十一、育林基金收入</t>
  </si>
  <si>
    <t xml:space="preserve">  大中型水库库区基金支出</t>
  </si>
  <si>
    <t>本年基金收入合计</t>
  </si>
  <si>
    <t xml:space="preserve">  国家重大水利工程建设基金支出</t>
  </si>
  <si>
    <t xml:space="preserve">  水土保持补偿费安排的支出</t>
  </si>
  <si>
    <t>六、交通运输—港口建设费安排支出</t>
  </si>
  <si>
    <t>七、资源勘探电力信息等事务</t>
  </si>
  <si>
    <t xml:space="preserve">  散装水泥专项资金支出</t>
  </si>
  <si>
    <t xml:space="preserve">  新型墙体材料专项基金支出</t>
  </si>
  <si>
    <t>八、彩票公益事业相关支出</t>
  </si>
  <si>
    <t>九、其他支出</t>
  </si>
  <si>
    <t>本年基金支出合计</t>
  </si>
  <si>
    <t>收入总计</t>
  </si>
  <si>
    <t>支出总计</t>
  </si>
  <si>
    <t>2015年收入</t>
  </si>
  <si>
    <t>2015年支出</t>
  </si>
  <si>
    <t>年初
预算数</t>
  </si>
  <si>
    <t>决算数</t>
  </si>
  <si>
    <t>一、企业职工基本养老保险基金收入</t>
  </si>
  <si>
    <t>一、企业职工基本养老保险基金支出</t>
  </si>
  <si>
    <t>二、机关事业单位基本养老保险基金收入</t>
  </si>
  <si>
    <t>二、机关事业单位基本养老保险基金支出</t>
  </si>
  <si>
    <t>三、城乡居民基本养老保险基金收入</t>
  </si>
  <si>
    <t>三、城乡居民基本养老保险基金支出</t>
  </si>
  <si>
    <t>四、城镇职工基本医疗保险基金收入</t>
  </si>
  <si>
    <t>四、城镇职工基本医疗保险基金支出</t>
  </si>
  <si>
    <t>五、居民基本医疗保险基金收入</t>
  </si>
  <si>
    <t>五、居民基本医疗保险基金支出</t>
  </si>
  <si>
    <t>六、工伤保险基金收入</t>
  </si>
  <si>
    <t>六、工伤保险基金支出</t>
  </si>
  <si>
    <t>七、失业保险基金收入</t>
  </si>
  <si>
    <t>七、失业保险基金支出</t>
  </si>
  <si>
    <t>八、生育保险基金收入</t>
  </si>
  <si>
    <t>八、生育保险基金支出</t>
  </si>
  <si>
    <t>社会保险基金收入总计</t>
  </si>
  <si>
    <t>社会保障基金支出总计</t>
  </si>
  <si>
    <t>政府性基金上级补助收入</t>
  </si>
  <si>
    <t>政府性基金上年结余</t>
  </si>
  <si>
    <t>政府性基金调入资金</t>
  </si>
  <si>
    <t xml:space="preserve">  1.一般公共预算调入</t>
  </si>
  <si>
    <t xml:space="preserve">  2.调入专项收入</t>
  </si>
  <si>
    <t xml:space="preserve">  3.其他调入</t>
  </si>
  <si>
    <t xml:space="preserve">  地方政府债务还本支出</t>
  </si>
  <si>
    <t xml:space="preserve">  专项债务还本支出</t>
  </si>
  <si>
    <t>政府性基金调出资金</t>
  </si>
  <si>
    <t>政府性基金年终结余</t>
  </si>
  <si>
    <t>单位:万元</t>
  </si>
  <si>
    <t>一般公共服务支出</t>
  </si>
  <si>
    <t xml:space="preserve">    财政国库业务</t>
  </si>
  <si>
    <t xml:space="preserve">    行政运行</t>
  </si>
  <si>
    <t xml:space="preserve">    财政监察</t>
  </si>
  <si>
    <t xml:space="preserve">    一般行政管理事务</t>
  </si>
  <si>
    <t xml:space="preserve">    信息化建设</t>
  </si>
  <si>
    <t xml:space="preserve">    机关服务</t>
  </si>
  <si>
    <t xml:space="preserve">    财政委托业务支出</t>
  </si>
  <si>
    <t xml:space="preserve">    对外贸易管理</t>
  </si>
  <si>
    <t xml:space="preserve">    事业运行</t>
  </si>
  <si>
    <t xml:space="preserve">    国际经济合作</t>
  </si>
  <si>
    <t xml:space="preserve">    人大会议</t>
  </si>
  <si>
    <t xml:space="preserve">    其他财政事务支出</t>
  </si>
  <si>
    <t xml:space="preserve">    外资管理</t>
  </si>
  <si>
    <t xml:space="preserve">    人大立法</t>
  </si>
  <si>
    <t xml:space="preserve">    国内贸易管理</t>
  </si>
  <si>
    <t xml:space="preserve">    人大监督</t>
  </si>
  <si>
    <t xml:space="preserve">    招商引资</t>
  </si>
  <si>
    <t xml:space="preserve">    人大代表履职能力提升</t>
  </si>
  <si>
    <t xml:space="preserve">    代表工作</t>
  </si>
  <si>
    <t xml:space="preserve">    其他商贸事务支出</t>
  </si>
  <si>
    <t xml:space="preserve">    人大信访工作</t>
  </si>
  <si>
    <t xml:space="preserve">    税务办案</t>
  </si>
  <si>
    <t xml:space="preserve">    税务登记证及发票管理</t>
  </si>
  <si>
    <t xml:space="preserve">    其他人大事务支出</t>
  </si>
  <si>
    <t xml:space="preserve">    代扣代收代征税款手续费</t>
  </si>
  <si>
    <t xml:space="preserve">    税务宣传</t>
  </si>
  <si>
    <t xml:space="preserve">    协税护税</t>
  </si>
  <si>
    <t xml:space="preserve">    专利审批</t>
  </si>
  <si>
    <t xml:space="preserve">    国家知识产权战略</t>
  </si>
  <si>
    <t xml:space="preserve">    专利试点和产业化推进</t>
  </si>
  <si>
    <t xml:space="preserve">    政协会议</t>
  </si>
  <si>
    <t xml:space="preserve">    其他税收事务支出</t>
  </si>
  <si>
    <t xml:space="preserve">    专利执法</t>
  </si>
  <si>
    <t xml:space="preserve">    委员视察</t>
  </si>
  <si>
    <t xml:space="preserve">    国际组织专项活动</t>
  </si>
  <si>
    <t xml:space="preserve">    参政议政</t>
  </si>
  <si>
    <t xml:space="preserve">    知识产权宏观管理</t>
  </si>
  <si>
    <t xml:space="preserve">    其他政协事务支出</t>
  </si>
  <si>
    <t xml:space="preserve">    其他知识产权事务支出</t>
  </si>
  <si>
    <t xml:space="preserve">    审计业务</t>
  </si>
  <si>
    <t xml:space="preserve">    审计管理</t>
  </si>
  <si>
    <t xml:space="preserve">    专项服务</t>
  </si>
  <si>
    <t xml:space="preserve">    其他审计事务支出</t>
  </si>
  <si>
    <t xml:space="preserve">    工商行政管理专项</t>
  </si>
  <si>
    <t xml:space="preserve">    专项业务活动</t>
  </si>
  <si>
    <t xml:space="preserve">    执法办案专项</t>
  </si>
  <si>
    <t xml:space="preserve">    政务公开审批</t>
  </si>
  <si>
    <t xml:space="preserve">    消费者权益保护</t>
  </si>
  <si>
    <t xml:space="preserve">    法制建设</t>
  </si>
  <si>
    <t xml:space="preserve">    信访事务</t>
  </si>
  <si>
    <t xml:space="preserve">    参事事务</t>
  </si>
  <si>
    <t xml:space="preserve">    收费业务</t>
  </si>
  <si>
    <t xml:space="preserve">    其他工商行政管理事务支出</t>
  </si>
  <si>
    <t xml:space="preserve">    缉私办案</t>
  </si>
  <si>
    <t xml:space="preserve">    其他政府办公厅(室)及相关机构事务支出</t>
  </si>
  <si>
    <t xml:space="preserve">    口岸电子执法系统建设与维护</t>
  </si>
  <si>
    <t xml:space="preserve">    其他海关事务支出</t>
  </si>
  <si>
    <t xml:space="preserve">    出入境检验检疫行政执法和业务管理</t>
  </si>
  <si>
    <t xml:space="preserve">    出入境检验检疫技术支持</t>
  </si>
  <si>
    <t xml:space="preserve">    战略规划与实施</t>
  </si>
  <si>
    <t xml:space="preserve">    质量技术监督行政执法及业务管理</t>
  </si>
  <si>
    <t xml:space="preserve">    日常经济运行调节</t>
  </si>
  <si>
    <t xml:space="preserve">    质量技术监督技术支持</t>
  </si>
  <si>
    <t xml:space="preserve">    社会事业发展规划</t>
  </si>
  <si>
    <t xml:space="preserve">    认证认可监督管理</t>
  </si>
  <si>
    <t xml:space="preserve">    经济体制改革研究</t>
  </si>
  <si>
    <t xml:space="preserve">    政府特殊津贴</t>
  </si>
  <si>
    <t xml:space="preserve">    标准化管理</t>
  </si>
  <si>
    <t xml:space="preserve">    物价管理</t>
  </si>
  <si>
    <t xml:space="preserve">    资助留学回国人员</t>
  </si>
  <si>
    <t xml:space="preserve">    应对气候变化管理事务</t>
  </si>
  <si>
    <t xml:space="preserve">    军队转业干部安置</t>
  </si>
  <si>
    <t xml:space="preserve">    博士后日常经费</t>
  </si>
  <si>
    <t xml:space="preserve">    其他质量技术监督与检验检疫事务支出</t>
  </si>
  <si>
    <t xml:space="preserve">    其他发展与改革事务支出</t>
  </si>
  <si>
    <t xml:space="preserve">    引进人才费用</t>
  </si>
  <si>
    <t xml:space="preserve">    公务员考核</t>
  </si>
  <si>
    <t xml:space="preserve">    公务员履职能力提升</t>
  </si>
  <si>
    <t xml:space="preserve">    公务员招考</t>
  </si>
  <si>
    <t xml:space="preserve">    公务员综合管理</t>
  </si>
  <si>
    <t xml:space="preserve">    民族工作专项</t>
  </si>
  <si>
    <t xml:space="preserve">    信息事务</t>
  </si>
  <si>
    <t xml:space="preserve">    专项统计业务</t>
  </si>
  <si>
    <t xml:space="preserve">    其他人力资源事务支出</t>
  </si>
  <si>
    <t xml:space="preserve">    其他民族事务支出</t>
  </si>
  <si>
    <t xml:space="preserve">    统计管理</t>
  </si>
  <si>
    <t xml:space="preserve">    专项普查活动</t>
  </si>
  <si>
    <t xml:space="preserve">    统计抽样调查</t>
  </si>
  <si>
    <t xml:space="preserve">    其他统计信息事务支出</t>
  </si>
  <si>
    <t xml:space="preserve">    大案要案查处</t>
  </si>
  <si>
    <t xml:space="preserve">    宗教工作专项</t>
  </si>
  <si>
    <t xml:space="preserve">    派驻派出机构</t>
  </si>
  <si>
    <t xml:space="preserve">    中央巡视</t>
  </si>
  <si>
    <t xml:space="preserve">    其他宗教事务支出</t>
  </si>
  <si>
    <t xml:space="preserve">    其他纪检监察事务支出</t>
  </si>
  <si>
    <t xml:space="preserve">    预算改革业务</t>
  </si>
  <si>
    <t xml:space="preserve">    内卫</t>
  </si>
  <si>
    <t xml:space="preserve">    港澳事务</t>
  </si>
  <si>
    <t xml:space="preserve">    其他共产党事务支出(项)</t>
  </si>
  <si>
    <t xml:space="preserve">    边防</t>
  </si>
  <si>
    <t xml:space="preserve">    台湾事务</t>
  </si>
  <si>
    <t xml:space="preserve">  其他一般公共服务支出(款)</t>
  </si>
  <si>
    <t xml:space="preserve">    消防</t>
  </si>
  <si>
    <t xml:space="preserve">    华侨事务</t>
  </si>
  <si>
    <t xml:space="preserve">    国家赔偿费用支出</t>
  </si>
  <si>
    <t xml:space="preserve">    警卫</t>
  </si>
  <si>
    <t xml:space="preserve">    其他一般公共服务支出(项)</t>
  </si>
  <si>
    <t xml:space="preserve">    黄金</t>
  </si>
  <si>
    <t xml:space="preserve">    其他港澳台侨事务支出</t>
  </si>
  <si>
    <t>外交支出</t>
  </si>
  <si>
    <t xml:space="preserve">    森林</t>
  </si>
  <si>
    <t xml:space="preserve">  外交管理事务</t>
  </si>
  <si>
    <t xml:space="preserve">    水电</t>
  </si>
  <si>
    <t xml:space="preserve">    交通</t>
  </si>
  <si>
    <t xml:space="preserve">    海警</t>
  </si>
  <si>
    <t xml:space="preserve">    其他武装警察支出</t>
  </si>
  <si>
    <t xml:space="preserve">    档案馆</t>
  </si>
  <si>
    <t xml:space="preserve">    专项业务</t>
  </si>
  <si>
    <t xml:space="preserve">    其他档案事务支出</t>
  </si>
  <si>
    <t xml:space="preserve">    其他外交管理事务支出</t>
  </si>
  <si>
    <t xml:space="preserve">  驻外机构</t>
  </si>
  <si>
    <t xml:space="preserve">    驻外使领馆(团、处)</t>
  </si>
  <si>
    <t xml:space="preserve">    治安管理</t>
  </si>
  <si>
    <t xml:space="preserve">    其他驻外机构支出</t>
  </si>
  <si>
    <t xml:space="preserve">    国内安全保卫</t>
  </si>
  <si>
    <t xml:space="preserve">  对外援助</t>
  </si>
  <si>
    <t xml:space="preserve">    刑事侦查</t>
  </si>
  <si>
    <t xml:space="preserve">    对外成套项目援助</t>
  </si>
  <si>
    <t xml:space="preserve">    经济犯罪侦查</t>
  </si>
  <si>
    <t xml:space="preserve">    其他民主党派及工商联事务支出</t>
  </si>
  <si>
    <t xml:space="preserve">    对外一般物资援助</t>
  </si>
  <si>
    <t xml:space="preserve">    出入境管理</t>
  </si>
  <si>
    <t xml:space="preserve">    对外科技合作援助</t>
  </si>
  <si>
    <t xml:space="preserve">    行动技术管理</t>
  </si>
  <si>
    <t xml:space="preserve">    对外优惠贷款援助及贴息</t>
  </si>
  <si>
    <t xml:space="preserve">    防范和处理邪教犯罪</t>
  </si>
  <si>
    <t xml:space="preserve">    对外医疗援助</t>
  </si>
  <si>
    <t xml:space="preserve">    禁毒管理</t>
  </si>
  <si>
    <t xml:space="preserve">    其他对外援助支出</t>
  </si>
  <si>
    <t xml:space="preserve">    道路交通管理</t>
  </si>
  <si>
    <t xml:space="preserve">    厂务公开</t>
  </si>
  <si>
    <t xml:space="preserve">  国际组织</t>
  </si>
  <si>
    <t xml:space="preserve">    网络侦控管理</t>
  </si>
  <si>
    <t xml:space="preserve">    工会疗养休养</t>
  </si>
  <si>
    <t xml:space="preserve">    国际组织会费</t>
  </si>
  <si>
    <t xml:space="preserve">    反恐怖</t>
  </si>
  <si>
    <t xml:space="preserve">    国际组织捐赠</t>
  </si>
  <si>
    <t xml:space="preserve">    居民身份证管理</t>
  </si>
  <si>
    <t xml:space="preserve">    其他群众团体事务支出</t>
  </si>
  <si>
    <t xml:space="preserve">    维和摊款</t>
  </si>
  <si>
    <t xml:space="preserve">    网络运行及维护</t>
  </si>
  <si>
    <t xml:space="preserve">    国际组织股金及基金</t>
  </si>
  <si>
    <t xml:space="preserve">    拘押收教场所管理</t>
  </si>
  <si>
    <t xml:space="preserve">    其他国际组织支出</t>
  </si>
  <si>
    <t xml:space="preserve">    警犬繁育及训养</t>
  </si>
  <si>
    <t xml:space="preserve">  对外合作与交流</t>
  </si>
  <si>
    <t xml:space="preserve">    在华国际会议</t>
  </si>
  <si>
    <t xml:space="preserve">    国际交流活动</t>
  </si>
  <si>
    <t xml:space="preserve">    其他公安支出</t>
  </si>
  <si>
    <t xml:space="preserve">    其他对外合作与交流支出</t>
  </si>
  <si>
    <t xml:space="preserve">    其他党委办公厅(室)及相关机构事务支出</t>
  </si>
  <si>
    <t xml:space="preserve">  对外宣传(款)</t>
  </si>
  <si>
    <t xml:space="preserve">    对外宣传(项)</t>
  </si>
  <si>
    <t xml:space="preserve">  边界勘界联检</t>
  </si>
  <si>
    <t xml:space="preserve">    边界勘界</t>
  </si>
  <si>
    <t xml:space="preserve">    安全业务</t>
  </si>
  <si>
    <t xml:space="preserve">    边界联检</t>
  </si>
  <si>
    <t xml:space="preserve">    边界界桩维护</t>
  </si>
  <si>
    <t xml:space="preserve">    其他国家安全支出</t>
  </si>
  <si>
    <t xml:space="preserve">    其他组织事务支出</t>
  </si>
  <si>
    <t xml:space="preserve">    其他支出</t>
  </si>
  <si>
    <t xml:space="preserve">  其他外交支出(款)</t>
  </si>
  <si>
    <t xml:space="preserve">    其他外交支出(项)</t>
  </si>
  <si>
    <t>国防支出</t>
  </si>
  <si>
    <t xml:space="preserve">  现役部队(款)</t>
  </si>
  <si>
    <t xml:space="preserve">    查办和预防职务犯罪</t>
  </si>
  <si>
    <t xml:space="preserve">    现役部队(项)</t>
  </si>
  <si>
    <t xml:space="preserve">    公诉和审判监督</t>
  </si>
  <si>
    <t xml:space="preserve">    其他宣传事务支出</t>
  </si>
  <si>
    <t xml:space="preserve">  国防科研事业(款)</t>
  </si>
  <si>
    <t xml:space="preserve">    侦查监督</t>
  </si>
  <si>
    <t xml:space="preserve">    国防科研事业(项)</t>
  </si>
  <si>
    <t xml:space="preserve">    执行监督</t>
  </si>
  <si>
    <t xml:space="preserve">  专项工程(款)</t>
  </si>
  <si>
    <t xml:space="preserve">    控告申诉</t>
  </si>
  <si>
    <t xml:space="preserve">    专项工程(项)</t>
  </si>
  <si>
    <t xml:space="preserve">    “两房”建设</t>
  </si>
  <si>
    <t xml:space="preserve">  国防动员</t>
  </si>
  <si>
    <t xml:space="preserve">    兵役征集</t>
  </si>
  <si>
    <t xml:space="preserve">    其他检察支出</t>
  </si>
  <si>
    <t xml:space="preserve">    其他统战事务支出</t>
  </si>
  <si>
    <t xml:space="preserve">    经济动员</t>
  </si>
  <si>
    <t xml:space="preserve">    人民防空</t>
  </si>
  <si>
    <t xml:space="preserve">    交通战备</t>
  </si>
  <si>
    <t xml:space="preserve">    国防教育</t>
  </si>
  <si>
    <t xml:space="preserve">    预备役部队</t>
  </si>
  <si>
    <t xml:space="preserve">    案件审判</t>
  </si>
  <si>
    <t xml:space="preserve">    民兵</t>
  </si>
  <si>
    <t xml:space="preserve">    案件执行</t>
  </si>
  <si>
    <t xml:space="preserve">    其他对外联络事务支出</t>
  </si>
  <si>
    <t xml:space="preserve">    其他国防动员支出</t>
  </si>
  <si>
    <t xml:space="preserve">    “两庭”建设</t>
  </si>
  <si>
    <t xml:space="preserve">  其他共产党事务支出(款)</t>
  </si>
  <si>
    <t xml:space="preserve">  其他国防支出(款)</t>
  </si>
  <si>
    <t xml:space="preserve">    其他国防支出(项)</t>
  </si>
  <si>
    <t xml:space="preserve">    其他法院支出</t>
  </si>
  <si>
    <t>公共安全支出</t>
  </si>
  <si>
    <t xml:space="preserve">    机构运行</t>
  </si>
  <si>
    <t xml:space="preserve">    初等职业教育</t>
  </si>
  <si>
    <t xml:space="preserve">    应用技术研究与开发</t>
  </si>
  <si>
    <t xml:space="preserve">    基层司法业务</t>
  </si>
  <si>
    <t xml:space="preserve">    中专教育</t>
  </si>
  <si>
    <t xml:space="preserve">    产业技术研究与开发</t>
  </si>
  <si>
    <t xml:space="preserve">    普法宣传</t>
  </si>
  <si>
    <t xml:space="preserve">    技校教育</t>
  </si>
  <si>
    <t xml:space="preserve">    科技成果转化与扩散</t>
  </si>
  <si>
    <t xml:space="preserve">    律师公证管理</t>
  </si>
  <si>
    <t xml:space="preserve">    职业高中教育</t>
  </si>
  <si>
    <t xml:space="preserve">    其他技术研究与开发支出</t>
  </si>
  <si>
    <t xml:space="preserve">    法律援助</t>
  </si>
  <si>
    <t xml:space="preserve">    高等职业教育</t>
  </si>
  <si>
    <t xml:space="preserve">    司法统一考试</t>
  </si>
  <si>
    <t xml:space="preserve">    其他职业教育支出</t>
  </si>
  <si>
    <t xml:space="preserve">    仲裁</t>
  </si>
  <si>
    <t xml:space="preserve">    技术创新服务体系</t>
  </si>
  <si>
    <t xml:space="preserve">    成人初等教育</t>
  </si>
  <si>
    <t xml:space="preserve">    科技条件专项</t>
  </si>
  <si>
    <t xml:space="preserve">    其他司法支出</t>
  </si>
  <si>
    <t xml:space="preserve">    成人中等教育</t>
  </si>
  <si>
    <t xml:space="preserve">    其他科技条件与服务支出</t>
  </si>
  <si>
    <t xml:space="preserve">  监狱</t>
  </si>
  <si>
    <t xml:space="preserve">    成人高等教育</t>
  </si>
  <si>
    <t xml:space="preserve">    成人广播电视教育</t>
  </si>
  <si>
    <t xml:space="preserve">    社会科学研究机构</t>
  </si>
  <si>
    <t xml:space="preserve">    其他成人教育支出</t>
  </si>
  <si>
    <t xml:space="preserve">    社会科学研究</t>
  </si>
  <si>
    <t xml:space="preserve">    社科基金支出</t>
  </si>
  <si>
    <t xml:space="preserve">    犯人生活</t>
  </si>
  <si>
    <t xml:space="preserve">    广播电视学校</t>
  </si>
  <si>
    <t xml:space="preserve">    其他社会科学支出</t>
  </si>
  <si>
    <t xml:space="preserve">    犯人改造</t>
  </si>
  <si>
    <t xml:space="preserve">    教育电视台</t>
  </si>
  <si>
    <t xml:space="preserve">    狱政设施建设</t>
  </si>
  <si>
    <t xml:space="preserve">    其他广播电视教育支出</t>
  </si>
  <si>
    <t xml:space="preserve">    科普活动</t>
  </si>
  <si>
    <t xml:space="preserve">    其他监狱支出</t>
  </si>
  <si>
    <t xml:space="preserve">    出国留学教育</t>
  </si>
  <si>
    <t xml:space="preserve">    青少年科技活动</t>
  </si>
  <si>
    <t xml:space="preserve">  强制隔离戒毒</t>
  </si>
  <si>
    <t xml:space="preserve">    来华留学教育</t>
  </si>
  <si>
    <t xml:space="preserve">    学术交流活动</t>
  </si>
  <si>
    <t xml:space="preserve">    其他留学教育支出</t>
  </si>
  <si>
    <t xml:space="preserve">    科技馆站</t>
  </si>
  <si>
    <t xml:space="preserve">    其他科学技术普及支出</t>
  </si>
  <si>
    <t xml:space="preserve">    特殊学校教育</t>
  </si>
  <si>
    <t xml:space="preserve">    强制隔离戒毒人员生活</t>
  </si>
  <si>
    <t xml:space="preserve">    工读学校教育</t>
  </si>
  <si>
    <t xml:space="preserve">    国际交流与合作</t>
  </si>
  <si>
    <t xml:space="preserve">    强制隔离戒毒人员教育</t>
  </si>
  <si>
    <t xml:space="preserve">    其他特殊教育支出</t>
  </si>
  <si>
    <t xml:space="preserve">    重大科技合作项目</t>
  </si>
  <si>
    <t xml:space="preserve">    所政设施建设</t>
  </si>
  <si>
    <t xml:space="preserve">    其他科技交流与合作支出</t>
  </si>
  <si>
    <t xml:space="preserve">    教师进修</t>
  </si>
  <si>
    <t xml:space="preserve">  科技重大专项(款)</t>
  </si>
  <si>
    <t xml:space="preserve">    其他强制隔离戒毒支出</t>
  </si>
  <si>
    <t xml:space="preserve">    干部教育</t>
  </si>
  <si>
    <t xml:space="preserve">    科技重大专项(项)</t>
  </si>
  <si>
    <t xml:space="preserve">    培训支出</t>
  </si>
  <si>
    <t xml:space="preserve">  其他科学技术支出(款)</t>
  </si>
  <si>
    <t xml:space="preserve">    退役士兵能力提升</t>
  </si>
  <si>
    <t xml:space="preserve">    科技奖励</t>
  </si>
  <si>
    <t xml:space="preserve">    其他进修及培训</t>
  </si>
  <si>
    <t xml:space="preserve">    核应急</t>
  </si>
  <si>
    <t xml:space="preserve">    转制科研机构</t>
  </si>
  <si>
    <t xml:space="preserve">    保密技术</t>
  </si>
  <si>
    <t xml:space="preserve">    农村中小学校舍建设</t>
  </si>
  <si>
    <t xml:space="preserve">    其他科学技术支出(项)</t>
  </si>
  <si>
    <t xml:space="preserve">    保密管理</t>
  </si>
  <si>
    <t xml:space="preserve">    农村中小学教学设施</t>
  </si>
  <si>
    <t>文化体育与传媒支出</t>
  </si>
  <si>
    <t xml:space="preserve">    城市中小学校舍建设</t>
  </si>
  <si>
    <t xml:space="preserve">    其他国家保密支出</t>
  </si>
  <si>
    <t xml:space="preserve">    城市中小学教学设施</t>
  </si>
  <si>
    <t xml:space="preserve">  缉私警察</t>
  </si>
  <si>
    <t xml:space="preserve">    中等职业学校教学设施</t>
  </si>
  <si>
    <t xml:space="preserve">    其他教育费附加安排的支出</t>
  </si>
  <si>
    <t xml:space="preserve">  其他教育支出(款)</t>
  </si>
  <si>
    <t xml:space="preserve">    图书馆</t>
  </si>
  <si>
    <t xml:space="preserve">    专项缉私活动支出</t>
  </si>
  <si>
    <t xml:space="preserve">    其他教育支出(项)</t>
  </si>
  <si>
    <t xml:space="preserve">    文化展示及纪念机构</t>
  </si>
  <si>
    <t xml:space="preserve">    缉私情报</t>
  </si>
  <si>
    <t>科学技术支出</t>
  </si>
  <si>
    <t xml:space="preserve">    艺术表演场所</t>
  </si>
  <si>
    <t xml:space="preserve">    禁毒及缉毒</t>
  </si>
  <si>
    <t xml:space="preserve">    艺术表演团体</t>
  </si>
  <si>
    <t xml:space="preserve">    文化活动</t>
  </si>
  <si>
    <t xml:space="preserve">    其他缉私警察支出</t>
  </si>
  <si>
    <t xml:space="preserve">    群众文化</t>
  </si>
  <si>
    <t xml:space="preserve">  其他公共安全支出(款)</t>
  </si>
  <si>
    <t xml:space="preserve">    文化交流与合作</t>
  </si>
  <si>
    <t xml:space="preserve">    其他公共安全支出(项)</t>
  </si>
  <si>
    <t xml:space="preserve">    其他科学技术管理事务支出</t>
  </si>
  <si>
    <t xml:space="preserve">    文化创作与保护</t>
  </si>
  <si>
    <t xml:space="preserve">    其他消防</t>
  </si>
  <si>
    <t xml:space="preserve">    文化市场管理</t>
  </si>
  <si>
    <t>教育支出</t>
  </si>
  <si>
    <t xml:space="preserve">    其他文化支出</t>
  </si>
  <si>
    <t xml:space="preserve">    重点基础研究规划</t>
  </si>
  <si>
    <t xml:space="preserve">    自然科学基金</t>
  </si>
  <si>
    <t xml:space="preserve">    重点实验室及相关设施</t>
  </si>
  <si>
    <t xml:space="preserve">    重大科学工程</t>
  </si>
  <si>
    <t xml:space="preserve">    其他教育管理事务支出</t>
  </si>
  <si>
    <t xml:space="preserve">    专项基础科研</t>
  </si>
  <si>
    <t xml:space="preserve">    文物保护</t>
  </si>
  <si>
    <t xml:space="preserve">    专项技术基础</t>
  </si>
  <si>
    <t xml:space="preserve">    博物馆</t>
  </si>
  <si>
    <t xml:space="preserve">    学前教育</t>
  </si>
  <si>
    <t xml:space="preserve">    其他基础研究支出</t>
  </si>
  <si>
    <t xml:space="preserve">    历史名城与古迹</t>
  </si>
  <si>
    <t xml:space="preserve">    小学教育</t>
  </si>
  <si>
    <t xml:space="preserve">    其他文物支出</t>
  </si>
  <si>
    <t xml:space="preserve">    初中教育</t>
  </si>
  <si>
    <t xml:space="preserve">    高中教育</t>
  </si>
  <si>
    <t xml:space="preserve">    社会公益研究</t>
  </si>
  <si>
    <t xml:space="preserve">    高等教育</t>
  </si>
  <si>
    <t xml:space="preserve">    高技术研究</t>
  </si>
  <si>
    <t xml:space="preserve">    化解农村义务教育债务支出</t>
  </si>
  <si>
    <t xml:space="preserve">    专项科研试制</t>
  </si>
  <si>
    <t xml:space="preserve">    化解普通高中债务支出</t>
  </si>
  <si>
    <t xml:space="preserve">    其他应用研究支出</t>
  </si>
  <si>
    <t xml:space="preserve">    运动项目管理</t>
  </si>
  <si>
    <t xml:space="preserve">    其他普通教育支出</t>
  </si>
  <si>
    <t xml:space="preserve">    体育竞赛</t>
  </si>
  <si>
    <t xml:space="preserve">    体育训练</t>
  </si>
  <si>
    <t xml:space="preserve">    事业单位离退休</t>
  </si>
  <si>
    <t xml:space="preserve">    城市最低生活保障金支出</t>
  </si>
  <si>
    <t xml:space="preserve">    体育场馆</t>
  </si>
  <si>
    <t xml:space="preserve">    离退休人员管理机构</t>
  </si>
  <si>
    <t xml:space="preserve">    农村最低生活保障金支出</t>
  </si>
  <si>
    <t xml:space="preserve">    群众体育</t>
  </si>
  <si>
    <t xml:space="preserve">    未归口管理的行政单位离退休</t>
  </si>
  <si>
    <t xml:space="preserve">    体育交流与合作</t>
  </si>
  <si>
    <t xml:space="preserve">    其他行政事业单位离退休支出</t>
  </si>
  <si>
    <t xml:space="preserve">    临时救助支出</t>
  </si>
  <si>
    <t xml:space="preserve">    其他体育支出</t>
  </si>
  <si>
    <t xml:space="preserve">    流浪乞讨人员救助支出</t>
  </si>
  <si>
    <t xml:space="preserve">    企业关闭破产补助</t>
  </si>
  <si>
    <t xml:space="preserve">    厂办大集体改革补助</t>
  </si>
  <si>
    <t xml:space="preserve">    城市特困人员供养支出</t>
  </si>
  <si>
    <t xml:space="preserve">    其他企业改革发展补助</t>
  </si>
  <si>
    <t xml:space="preserve">    农村五保供养支出</t>
  </si>
  <si>
    <t xml:space="preserve">  补充道路交通事故社会救助基金</t>
  </si>
  <si>
    <t xml:space="preserve">    广播</t>
  </si>
  <si>
    <t xml:space="preserve">    扶持公共就业服务</t>
  </si>
  <si>
    <t xml:space="preserve">    交强险营业税补助基金支出</t>
  </si>
  <si>
    <t xml:space="preserve">    电视</t>
  </si>
  <si>
    <t xml:space="preserve">    职业培训补贴</t>
  </si>
  <si>
    <t xml:space="preserve">    交强险罚款收入补助基金支出</t>
  </si>
  <si>
    <t xml:space="preserve">    电影</t>
  </si>
  <si>
    <t xml:space="preserve">    职业介绍补贴</t>
  </si>
  <si>
    <t xml:space="preserve">    其他广播影视支出</t>
  </si>
  <si>
    <t xml:space="preserve">    社会保险补贴</t>
  </si>
  <si>
    <t xml:space="preserve">    其他城市生活救助</t>
  </si>
  <si>
    <t xml:space="preserve">    公益性岗位补贴</t>
  </si>
  <si>
    <t xml:space="preserve">    其他农村生活救助</t>
  </si>
  <si>
    <t xml:space="preserve">    小额担保贷款贴息</t>
  </si>
  <si>
    <t xml:space="preserve">  其他社会保障和就业支出(款)</t>
  </si>
  <si>
    <t xml:space="preserve">    补充小额贷款担保基金</t>
  </si>
  <si>
    <t xml:space="preserve">    其他社会保障和就业支出(项)</t>
  </si>
  <si>
    <t xml:space="preserve">    职业技能鉴定补贴</t>
  </si>
  <si>
    <t>医疗卫生与计划生育支出</t>
  </si>
  <si>
    <t xml:space="preserve">    新闻通讯</t>
  </si>
  <si>
    <t xml:space="preserve">    特定就业政策支出</t>
  </si>
  <si>
    <t xml:space="preserve">    出版发行</t>
  </si>
  <si>
    <t xml:space="preserve">    就业见习补贴</t>
  </si>
  <si>
    <t xml:space="preserve">    版权管理</t>
  </si>
  <si>
    <t xml:space="preserve">    高技能人才培养补助</t>
  </si>
  <si>
    <t xml:space="preserve">    出版市场管理</t>
  </si>
  <si>
    <t xml:space="preserve">    求职补贴</t>
  </si>
  <si>
    <t xml:space="preserve">    其他新闻出版支出</t>
  </si>
  <si>
    <t xml:space="preserve">    其他就业补助支出</t>
  </si>
  <si>
    <t xml:space="preserve">    其他医疗卫生与计划生育管理事务支出</t>
  </si>
  <si>
    <t xml:space="preserve">  其他文化体育与传媒支出(款)</t>
  </si>
  <si>
    <t xml:space="preserve">    宣传文化发展专项支出</t>
  </si>
  <si>
    <t xml:space="preserve">    死亡抚恤</t>
  </si>
  <si>
    <t xml:space="preserve">    综合医院</t>
  </si>
  <si>
    <t xml:space="preserve">    文化产业发展专项支出</t>
  </si>
  <si>
    <t xml:space="preserve">    伤残抚恤</t>
  </si>
  <si>
    <t xml:space="preserve">    中医(民族)医院</t>
  </si>
  <si>
    <t xml:space="preserve">    其他文化体育与传媒支出(项)</t>
  </si>
  <si>
    <t xml:space="preserve">    在乡复员、退伍军人生活补助</t>
  </si>
  <si>
    <t xml:space="preserve">    传染病医院</t>
  </si>
  <si>
    <t>社会保障和就业支出</t>
  </si>
  <si>
    <t xml:space="preserve">    优抚事业单位支出</t>
  </si>
  <si>
    <t xml:space="preserve">    职业病防治医院</t>
  </si>
  <si>
    <t xml:space="preserve">    义务兵优待</t>
  </si>
  <si>
    <t xml:space="preserve">    精神病医院</t>
  </si>
  <si>
    <t xml:space="preserve">    农村籍退役士兵老年生活补助</t>
  </si>
  <si>
    <t xml:space="preserve">    妇产医院</t>
  </si>
  <si>
    <t xml:space="preserve">    其他优抚支出</t>
  </si>
  <si>
    <t xml:space="preserve">    儿童医院</t>
  </si>
  <si>
    <t xml:space="preserve">    其他专科医院</t>
  </si>
  <si>
    <t xml:space="preserve">    综合业务管理</t>
  </si>
  <si>
    <t xml:space="preserve">    退役士兵安置</t>
  </si>
  <si>
    <t xml:space="preserve">    福利医院</t>
  </si>
  <si>
    <t xml:space="preserve">    劳动保障监察</t>
  </si>
  <si>
    <t xml:space="preserve">    军队移交政府的离退休人员安置</t>
  </si>
  <si>
    <t xml:space="preserve">    行业医院</t>
  </si>
  <si>
    <t xml:space="preserve">    就业管理事务</t>
  </si>
  <si>
    <t xml:space="preserve">    军队移交政府离退休干部管理机构</t>
  </si>
  <si>
    <t xml:space="preserve">    处理医疗欠费</t>
  </si>
  <si>
    <t xml:space="preserve">    社会保险业务管理事务</t>
  </si>
  <si>
    <t xml:space="preserve">    退役士兵管理教育</t>
  </si>
  <si>
    <t xml:space="preserve">    其他公立医院支出</t>
  </si>
  <si>
    <t xml:space="preserve">    其他退役安置支出</t>
  </si>
  <si>
    <t xml:space="preserve">    社会保险经办机构</t>
  </si>
  <si>
    <t xml:space="preserve">    城市社区卫生机构</t>
  </si>
  <si>
    <t xml:space="preserve">    劳动关系和维权</t>
  </si>
  <si>
    <t xml:space="preserve">    儿童福利</t>
  </si>
  <si>
    <t xml:space="preserve">    乡镇卫生院</t>
  </si>
  <si>
    <t xml:space="preserve">    公共就业服务和职业技能鉴定机构</t>
  </si>
  <si>
    <t xml:space="preserve">    老年福利</t>
  </si>
  <si>
    <t xml:space="preserve">    其他基层医疗卫生机构支出</t>
  </si>
  <si>
    <t xml:space="preserve">    劳动人事争议调解仲裁</t>
  </si>
  <si>
    <t xml:space="preserve">    假肢矫形</t>
  </si>
  <si>
    <t xml:space="preserve">    其他人力资源和社会保障管理事务支出</t>
  </si>
  <si>
    <t xml:space="preserve">    殡葬</t>
  </si>
  <si>
    <t xml:space="preserve">    疾病预防控制机构</t>
  </si>
  <si>
    <t xml:space="preserve">    社会福利事业单位</t>
  </si>
  <si>
    <t xml:space="preserve">    卫生监督机构</t>
  </si>
  <si>
    <t xml:space="preserve">    其他社会福利支出</t>
  </si>
  <si>
    <t xml:space="preserve">    妇幼保健机构</t>
  </si>
  <si>
    <t xml:space="preserve">    精神卫生机构</t>
  </si>
  <si>
    <t xml:space="preserve">    应急救治机构</t>
  </si>
  <si>
    <t xml:space="preserve">    拥军优属</t>
  </si>
  <si>
    <t xml:space="preserve">    采供血机构</t>
  </si>
  <si>
    <t xml:space="preserve">    老龄事务</t>
  </si>
  <si>
    <t xml:space="preserve">    其他专业公共卫生机构</t>
  </si>
  <si>
    <t xml:space="preserve">    民间组织管理</t>
  </si>
  <si>
    <t xml:space="preserve">    残疾人康复</t>
  </si>
  <si>
    <t xml:space="preserve">    基本公共卫生服务</t>
  </si>
  <si>
    <t xml:space="preserve">    行政区划和地名管理</t>
  </si>
  <si>
    <t xml:space="preserve">    残疾人就业和扶贫</t>
  </si>
  <si>
    <t xml:space="preserve">    重大公共卫生专项</t>
  </si>
  <si>
    <t xml:space="preserve">    基层政权和社区建设</t>
  </si>
  <si>
    <t xml:space="preserve">    残疾人体育</t>
  </si>
  <si>
    <t xml:space="preserve">    突发公共卫生事件应急处理</t>
  </si>
  <si>
    <t xml:space="preserve">    部队供应</t>
  </si>
  <si>
    <t xml:space="preserve">    其他残疾人事业支出</t>
  </si>
  <si>
    <t xml:space="preserve">    其他公共卫生支出</t>
  </si>
  <si>
    <t xml:space="preserve">    其他民政管理事务支出</t>
  </si>
  <si>
    <t xml:space="preserve">    中央自然灾害生活补助</t>
  </si>
  <si>
    <t xml:space="preserve">    行政单位医疗</t>
  </si>
  <si>
    <t xml:space="preserve">    财政对基本养老保险基金的补助</t>
  </si>
  <si>
    <t xml:space="preserve">    地方自然灾害生活补助</t>
  </si>
  <si>
    <t xml:space="preserve">    事业单位医疗</t>
  </si>
  <si>
    <t xml:space="preserve">    财政对失业保险基金的补助</t>
  </si>
  <si>
    <t xml:space="preserve">    自然灾害灾后重建补助</t>
  </si>
  <si>
    <t xml:space="preserve">    公务员医疗补助</t>
  </si>
  <si>
    <t xml:space="preserve">    财政对基本医疗保险基金的补助</t>
  </si>
  <si>
    <t xml:space="preserve">    其他自然灾害生活救助支出</t>
  </si>
  <si>
    <t xml:space="preserve">    优抚对象医疗补助</t>
  </si>
  <si>
    <t xml:space="preserve">    财政对工伤保险基金的补助</t>
  </si>
  <si>
    <t xml:space="preserve">    新型农村合作医疗</t>
  </si>
  <si>
    <t xml:space="preserve">    财政对生育保险基金的补助</t>
  </si>
  <si>
    <t xml:space="preserve">    城镇居民基本医疗保险</t>
  </si>
  <si>
    <t xml:space="preserve">    财政对城乡居民基本养老保险基金的补助</t>
  </si>
  <si>
    <t xml:space="preserve">    城乡医疗救助</t>
  </si>
  <si>
    <t xml:space="preserve">    财政对其他社会保险基金的补助</t>
  </si>
  <si>
    <t xml:space="preserve">    疾病应急救助</t>
  </si>
  <si>
    <t xml:space="preserve">    其他红十字事业支出</t>
  </si>
  <si>
    <t xml:space="preserve">    其他医疗保障支出</t>
  </si>
  <si>
    <t xml:space="preserve">    归口管理的行政单位离退休</t>
  </si>
  <si>
    <t xml:space="preserve">    中医(民族医)药专项</t>
  </si>
  <si>
    <t xml:space="preserve">  退牧还草</t>
  </si>
  <si>
    <t xml:space="preserve">    建设市场管理与监督(项)</t>
  </si>
  <si>
    <t xml:space="preserve">    其他中医药支出</t>
  </si>
  <si>
    <t xml:space="preserve">    退牧还草工程建设</t>
  </si>
  <si>
    <t xml:space="preserve">  其他城乡社区支出(款)</t>
  </si>
  <si>
    <t xml:space="preserve">    其他退牧还草支出</t>
  </si>
  <si>
    <t xml:space="preserve">    其他城乡社区支出(项)</t>
  </si>
  <si>
    <t xml:space="preserve">    计划生育机构</t>
  </si>
  <si>
    <t xml:space="preserve">  已垦草原退耕还草(款)</t>
  </si>
  <si>
    <t>农林水支出</t>
  </si>
  <si>
    <t xml:space="preserve">    计划生育服务</t>
  </si>
  <si>
    <t xml:space="preserve">    已垦草原退耕还草(项)</t>
  </si>
  <si>
    <t xml:space="preserve">    其他计划生育事务支出</t>
  </si>
  <si>
    <t xml:space="preserve">  能源节约利用(款)</t>
  </si>
  <si>
    <t xml:space="preserve">    能源节约利用(项)</t>
  </si>
  <si>
    <t xml:space="preserve">    环境监测与信息</t>
  </si>
  <si>
    <t xml:space="preserve">    环境执法监察</t>
  </si>
  <si>
    <t xml:space="preserve">    农垦运行</t>
  </si>
  <si>
    <t xml:space="preserve">    药品事务</t>
  </si>
  <si>
    <t xml:space="preserve">    减排专项支出</t>
  </si>
  <si>
    <t xml:space="preserve">    科技转化与推广服务</t>
  </si>
  <si>
    <t xml:space="preserve">    化妆品事务</t>
  </si>
  <si>
    <t xml:space="preserve">    清洁生产专项支出</t>
  </si>
  <si>
    <t xml:space="preserve">    病虫害控制</t>
  </si>
  <si>
    <t xml:space="preserve">    医疗器械事务</t>
  </si>
  <si>
    <t xml:space="preserve">    其他污染减排支出</t>
  </si>
  <si>
    <t xml:space="preserve">    农产品质量安全</t>
  </si>
  <si>
    <t xml:space="preserve">    食品安全事务</t>
  </si>
  <si>
    <t xml:space="preserve">  可再生能源(款)</t>
  </si>
  <si>
    <t xml:space="preserve">    执法监管</t>
  </si>
  <si>
    <t xml:space="preserve">    可再生能源(项)</t>
  </si>
  <si>
    <t xml:space="preserve">    统计监测与信息服务</t>
  </si>
  <si>
    <t xml:space="preserve">    其他食品和药品监督管理事务支出</t>
  </si>
  <si>
    <t xml:space="preserve">  循环经济(款)</t>
  </si>
  <si>
    <t xml:space="preserve">    农业行业业务管理</t>
  </si>
  <si>
    <t xml:space="preserve">  其他医疗卫生与计划生育支出(款)</t>
  </si>
  <si>
    <t xml:space="preserve">    循环经济(项)</t>
  </si>
  <si>
    <t xml:space="preserve">    对外交流与合作</t>
  </si>
  <si>
    <t xml:space="preserve">    其他医疗卫生与计划生育支出(项)</t>
  </si>
  <si>
    <t xml:space="preserve">  能源管理事务</t>
  </si>
  <si>
    <t xml:space="preserve">    防灾救灾</t>
  </si>
  <si>
    <t>节能环保支出</t>
  </si>
  <si>
    <t xml:space="preserve">    稳定农民收入补贴</t>
  </si>
  <si>
    <t xml:space="preserve">    农业结构调整补贴</t>
  </si>
  <si>
    <t xml:space="preserve">    农业生产资料与技术补贴</t>
  </si>
  <si>
    <t xml:space="preserve">    能源预测预警</t>
  </si>
  <si>
    <t xml:space="preserve">    农业生产保险补贴</t>
  </si>
  <si>
    <t xml:space="preserve">    能源战略规划与实施</t>
  </si>
  <si>
    <t xml:space="preserve">    农业组织化与产业化经营</t>
  </si>
  <si>
    <t xml:space="preserve">    环境保护宣传</t>
  </si>
  <si>
    <t xml:space="preserve">    能源科技装备</t>
  </si>
  <si>
    <t xml:space="preserve">    农产品加工与促销</t>
  </si>
  <si>
    <t xml:space="preserve">    环境保护法规、规划及标准</t>
  </si>
  <si>
    <t xml:space="preserve">    能源行业管理</t>
  </si>
  <si>
    <t xml:space="preserve">    农村公益事业</t>
  </si>
  <si>
    <t xml:space="preserve">    环境国际合作及履约</t>
  </si>
  <si>
    <t xml:space="preserve">    能源管理</t>
  </si>
  <si>
    <t xml:space="preserve">    综合财力补助</t>
  </si>
  <si>
    <t xml:space="preserve">    环境保护行政许可</t>
  </si>
  <si>
    <t xml:space="preserve">    石油储备发展管理</t>
  </si>
  <si>
    <t xml:space="preserve">    农业资源保护修复与利用</t>
  </si>
  <si>
    <t xml:space="preserve">    其他环境保护管理事务支出</t>
  </si>
  <si>
    <t xml:space="preserve">    能源调查</t>
  </si>
  <si>
    <t xml:space="preserve">    农村道路建设</t>
  </si>
  <si>
    <t xml:space="preserve">    农资综合补贴</t>
  </si>
  <si>
    <t xml:space="preserve">    建设项目环评审查与监督</t>
  </si>
  <si>
    <t xml:space="preserve">    三峡库区移民专项支出</t>
  </si>
  <si>
    <t xml:space="preserve">    石油价格改革对渔业的补贴</t>
  </si>
  <si>
    <t xml:space="preserve">    核与辐射安全监督</t>
  </si>
  <si>
    <t xml:space="preserve">    农村电网建设</t>
  </si>
  <si>
    <t xml:space="preserve">    对高校毕业生到基层任职补助</t>
  </si>
  <si>
    <t xml:space="preserve">    其他环境监测与监察支出</t>
  </si>
  <si>
    <t xml:space="preserve">    草原植被恢复费安排的支出</t>
  </si>
  <si>
    <t xml:space="preserve">    其他能源管理事务支出</t>
  </si>
  <si>
    <t xml:space="preserve">    其他农业支出</t>
  </si>
  <si>
    <t xml:space="preserve">    大气</t>
  </si>
  <si>
    <t xml:space="preserve">  江河湖库流域治理与保护</t>
  </si>
  <si>
    <t xml:space="preserve">    水体</t>
  </si>
  <si>
    <t xml:space="preserve">    水源地建设与保护</t>
  </si>
  <si>
    <t xml:space="preserve">    噪声</t>
  </si>
  <si>
    <t xml:space="preserve">    河流治理与保护</t>
  </si>
  <si>
    <t xml:space="preserve">    固体废弃物与化学品</t>
  </si>
  <si>
    <t xml:space="preserve">    湖库生态环境保护</t>
  </si>
  <si>
    <t xml:space="preserve">    放射源和放射性废物监管</t>
  </si>
  <si>
    <t xml:space="preserve">    地下水修复与保护</t>
  </si>
  <si>
    <t xml:space="preserve">    林业事业机构</t>
  </si>
  <si>
    <t xml:space="preserve">    辐射</t>
  </si>
  <si>
    <t xml:space="preserve">    其他江河湖库流域治理与保护</t>
  </si>
  <si>
    <t xml:space="preserve">    森林培育</t>
  </si>
  <si>
    <t xml:space="preserve">    排污费安排的支出</t>
  </si>
  <si>
    <t xml:space="preserve">  其他节能环保支出(款)</t>
  </si>
  <si>
    <t xml:space="preserve">    林业技术推广</t>
  </si>
  <si>
    <t xml:space="preserve">    其他污染防治支出</t>
  </si>
  <si>
    <t xml:space="preserve">    其他节能环保支出(项)</t>
  </si>
  <si>
    <t xml:space="preserve">    森林资源管理</t>
  </si>
  <si>
    <t>城乡社区支出</t>
  </si>
  <si>
    <t xml:space="preserve">    森林资源监测</t>
  </si>
  <si>
    <t xml:space="preserve">    生态保护</t>
  </si>
  <si>
    <t xml:space="preserve">    森林生态效益补偿</t>
  </si>
  <si>
    <t xml:space="preserve">    农村环境保护</t>
  </si>
  <si>
    <t xml:space="preserve">    林业自然保护区</t>
  </si>
  <si>
    <t xml:space="preserve">    自然保护区</t>
  </si>
  <si>
    <t xml:space="preserve">    动植物保护</t>
  </si>
  <si>
    <t xml:space="preserve">    生物及物种资源保护</t>
  </si>
  <si>
    <t xml:space="preserve">    湿地保护</t>
  </si>
  <si>
    <t xml:space="preserve">    其他自然生态保护支出</t>
  </si>
  <si>
    <t xml:space="preserve">    城管执法</t>
  </si>
  <si>
    <t xml:space="preserve">    林业执法与监督</t>
  </si>
  <si>
    <t xml:space="preserve">  天然林保护</t>
  </si>
  <si>
    <t xml:space="preserve">    工程建设标准规范编制与监管</t>
  </si>
  <si>
    <t xml:space="preserve">    林业检疫检测</t>
  </si>
  <si>
    <t xml:space="preserve">    森林管护</t>
  </si>
  <si>
    <t xml:space="preserve">    工程建设管理</t>
  </si>
  <si>
    <t xml:space="preserve">    防沙治沙</t>
  </si>
  <si>
    <t xml:space="preserve">    社会保险补助</t>
  </si>
  <si>
    <t xml:space="preserve">    市政公用行业市场监管</t>
  </si>
  <si>
    <t xml:space="preserve">    林业质量安全</t>
  </si>
  <si>
    <t xml:space="preserve">    政策性社会性支出补助</t>
  </si>
  <si>
    <t xml:space="preserve">    国家重点风景区规划与保护</t>
  </si>
  <si>
    <t xml:space="preserve">    林业工程与项目管理</t>
  </si>
  <si>
    <t xml:space="preserve">    天然林保护工程建设</t>
  </si>
  <si>
    <t xml:space="preserve">    住宅建设与房地产市场监管</t>
  </si>
  <si>
    <t xml:space="preserve">    林业对外合作与交流</t>
  </si>
  <si>
    <t xml:space="preserve">    其他天然林保护支出</t>
  </si>
  <si>
    <t xml:space="preserve">    执业资格注册、资质审查</t>
  </si>
  <si>
    <t xml:space="preserve">    林业产业化</t>
  </si>
  <si>
    <t xml:space="preserve">    其他城乡社区管理事务支出</t>
  </si>
  <si>
    <t xml:space="preserve">    信息管理</t>
  </si>
  <si>
    <t xml:space="preserve">    退耕现金</t>
  </si>
  <si>
    <t xml:space="preserve">  城乡社区规划与管理(款)</t>
  </si>
  <si>
    <t xml:space="preserve">    林业政策制定与宣传</t>
  </si>
  <si>
    <t xml:space="preserve">    退耕还林粮食折现补贴</t>
  </si>
  <si>
    <t xml:space="preserve">    城乡社区规划与管理(项)</t>
  </si>
  <si>
    <t xml:space="preserve">    林业资金审计稽查</t>
  </si>
  <si>
    <t xml:space="preserve">    退耕还林粮食费用补贴</t>
  </si>
  <si>
    <t xml:space="preserve">    林区公共支出</t>
  </si>
  <si>
    <t xml:space="preserve">    退耕还林工程建设</t>
  </si>
  <si>
    <t xml:space="preserve">    小城镇基础设施建设</t>
  </si>
  <si>
    <t xml:space="preserve">    林业贷款贴息</t>
  </si>
  <si>
    <t xml:space="preserve">    其他退耕还林支出</t>
  </si>
  <si>
    <t xml:space="preserve">    其他城乡社区公共设施支出</t>
  </si>
  <si>
    <t xml:space="preserve">    石油价格改革对林业的补贴</t>
  </si>
  <si>
    <t xml:space="preserve">  城乡社区环境卫生(款)</t>
  </si>
  <si>
    <t xml:space="preserve">    森林保险保费补贴</t>
  </si>
  <si>
    <t xml:space="preserve">    京津风沙源治理工程建设</t>
  </si>
  <si>
    <t xml:space="preserve">    城乡社区环境卫生(项)</t>
  </si>
  <si>
    <t xml:space="preserve">    林业防灾减灾</t>
  </si>
  <si>
    <t xml:space="preserve">    其他风沙荒漠治理支出</t>
  </si>
  <si>
    <t xml:space="preserve">  建设市场管理与监督(款)</t>
  </si>
  <si>
    <t xml:space="preserve">    其他林业支出</t>
  </si>
  <si>
    <t xml:space="preserve">    支持农村金融机构</t>
  </si>
  <si>
    <t xml:space="preserve">    对城市公交的补贴</t>
  </si>
  <si>
    <t xml:space="preserve">    涉农贷款增量奖励</t>
  </si>
  <si>
    <t xml:space="preserve">    对农村道路客运的补贴</t>
  </si>
  <si>
    <t xml:space="preserve">    其他金融支农支持</t>
  </si>
  <si>
    <t xml:space="preserve">    对出租车的补贴</t>
  </si>
  <si>
    <t xml:space="preserve">    水利行业业务管理</t>
  </si>
  <si>
    <t xml:space="preserve">  目标价格补贴</t>
  </si>
  <si>
    <t xml:space="preserve">    石油价格改革补贴其他支出</t>
  </si>
  <si>
    <t xml:space="preserve">    水利工程建设</t>
  </si>
  <si>
    <t xml:space="preserve">    棉花目标价格补贴</t>
  </si>
  <si>
    <t xml:space="preserve">    水利工程运行与维护</t>
  </si>
  <si>
    <t xml:space="preserve">    大豆目标价格补贴</t>
  </si>
  <si>
    <t xml:space="preserve">    长江黄河等流域管理</t>
  </si>
  <si>
    <t xml:space="preserve">    其他目标价格补贴</t>
  </si>
  <si>
    <t xml:space="preserve">    水利前期工作</t>
  </si>
  <si>
    <t xml:space="preserve">  其他农林水支出(款)</t>
  </si>
  <si>
    <t xml:space="preserve">    水利执法监督</t>
  </si>
  <si>
    <t xml:space="preserve">    化解其他公益性乡村债务支出</t>
  </si>
  <si>
    <t xml:space="preserve">    行业监管</t>
  </si>
  <si>
    <t xml:space="preserve">    水土保持</t>
  </si>
  <si>
    <t xml:space="preserve">    其他农林水支出(项)</t>
  </si>
  <si>
    <t xml:space="preserve">    邮政普遍服务与特殊服务</t>
  </si>
  <si>
    <t xml:space="preserve">    水资源节约管理与保护</t>
  </si>
  <si>
    <t>交通运输支出</t>
  </si>
  <si>
    <t xml:space="preserve">    其他邮政业支出</t>
  </si>
  <si>
    <t xml:space="preserve">    水质监测</t>
  </si>
  <si>
    <t xml:space="preserve">    水文测报</t>
  </si>
  <si>
    <t xml:space="preserve">    车辆购置税用于公路等基础设施建设支出</t>
  </si>
  <si>
    <t xml:space="preserve">    防汛</t>
  </si>
  <si>
    <t xml:space="preserve">    车辆购置税用于农村公路建设支出</t>
  </si>
  <si>
    <t xml:space="preserve">    抗旱</t>
  </si>
  <si>
    <t xml:space="preserve">    车辆购置税用于老旧汽车报废更新补贴支出</t>
  </si>
  <si>
    <t xml:space="preserve">    农田水利</t>
  </si>
  <si>
    <t xml:space="preserve">    公路新建</t>
  </si>
  <si>
    <t xml:space="preserve">    车辆购置税其他支出</t>
  </si>
  <si>
    <t xml:space="preserve">    水利技术推广</t>
  </si>
  <si>
    <t xml:space="preserve">    公路改建</t>
  </si>
  <si>
    <t xml:space="preserve">  其他交通运输支出(款)</t>
  </si>
  <si>
    <t xml:space="preserve">    国际河流治理与管理</t>
  </si>
  <si>
    <t xml:space="preserve">    公路养护</t>
  </si>
  <si>
    <t xml:space="preserve">    公共交通运营补助</t>
  </si>
  <si>
    <t xml:space="preserve">    大中型水库移民后期扶持专项支出</t>
  </si>
  <si>
    <t xml:space="preserve">    特大型桥梁建设</t>
  </si>
  <si>
    <t xml:space="preserve">    其他交通运输支出(项)</t>
  </si>
  <si>
    <t xml:space="preserve">    水利安全监督</t>
  </si>
  <si>
    <t xml:space="preserve">    公路路政管理</t>
  </si>
  <si>
    <t>资源勘探信息等支出</t>
  </si>
  <si>
    <t xml:space="preserve">    水资源费安排的支出</t>
  </si>
  <si>
    <t xml:space="preserve">    公路和运输信息化建设</t>
  </si>
  <si>
    <t xml:space="preserve">  资源勘探开发</t>
  </si>
  <si>
    <t xml:space="preserve">    砂石资源费支出</t>
  </si>
  <si>
    <t xml:space="preserve">    公路和运输安全</t>
  </si>
  <si>
    <t xml:space="preserve">    公路还贷专项</t>
  </si>
  <si>
    <t xml:space="preserve">    水利建设移民支出</t>
  </si>
  <si>
    <t xml:space="preserve">    公路运输管理</t>
  </si>
  <si>
    <t xml:space="preserve">    农村人畜饮水</t>
  </si>
  <si>
    <t xml:space="preserve">    公路客货运站(场)建设</t>
  </si>
  <si>
    <t xml:space="preserve">    煤炭勘探开采和洗选</t>
  </si>
  <si>
    <t xml:space="preserve">    其他水利支出</t>
  </si>
  <si>
    <t xml:space="preserve">    公路和运输技术标准化建设</t>
  </si>
  <si>
    <t xml:space="preserve">    石油和天然气勘探开采</t>
  </si>
  <si>
    <t xml:space="preserve">  南水北调</t>
  </si>
  <si>
    <t xml:space="preserve">    港口设施</t>
  </si>
  <si>
    <t xml:space="preserve">    黑色金属矿勘探和采选</t>
  </si>
  <si>
    <t xml:space="preserve">    航道维护</t>
  </si>
  <si>
    <t xml:space="preserve">    有色金属矿勘探和采选</t>
  </si>
  <si>
    <t xml:space="preserve">    安全通信</t>
  </si>
  <si>
    <t xml:space="preserve">    非金属矿勘探和采选</t>
  </si>
  <si>
    <t xml:space="preserve">    三峡库区通航管理</t>
  </si>
  <si>
    <t xml:space="preserve">    其他资源勘探业支出</t>
  </si>
  <si>
    <t xml:space="preserve">    南水北调工程建设</t>
  </si>
  <si>
    <t xml:space="preserve">    航务管理</t>
  </si>
  <si>
    <t xml:space="preserve">    政策研究与信息管理</t>
  </si>
  <si>
    <t xml:space="preserve">    船舶检验</t>
  </si>
  <si>
    <t xml:space="preserve">    工程稽查</t>
  </si>
  <si>
    <t xml:space="preserve">    救助打捞</t>
  </si>
  <si>
    <t xml:space="preserve">    前期工作</t>
  </si>
  <si>
    <t xml:space="preserve">    内河运输</t>
  </si>
  <si>
    <t xml:space="preserve">    南水北调技术推广</t>
  </si>
  <si>
    <t xml:space="preserve">    远洋运输</t>
  </si>
  <si>
    <t xml:space="preserve">    纺织业</t>
  </si>
  <si>
    <t xml:space="preserve">    环境、移民及水资源管理与保护</t>
  </si>
  <si>
    <t xml:space="preserve">    海事管理</t>
  </si>
  <si>
    <t xml:space="preserve">    医药制造业</t>
  </si>
  <si>
    <t xml:space="preserve">    其他南水北调支出</t>
  </si>
  <si>
    <t xml:space="preserve">    航标事业发展支出</t>
  </si>
  <si>
    <t xml:space="preserve">    非金属矿物制品业</t>
  </si>
  <si>
    <t xml:space="preserve">    水路运输管理支出</t>
  </si>
  <si>
    <t xml:space="preserve">    通信设备、计算机及其他电子设备制造业</t>
  </si>
  <si>
    <t xml:space="preserve">    口岸建设</t>
  </si>
  <si>
    <t xml:space="preserve">    交通运输设备制造业</t>
  </si>
  <si>
    <t xml:space="preserve">    取消政府还贷二级公路收费专项支出</t>
  </si>
  <si>
    <t xml:space="preserve">    电气机械及器材制造业</t>
  </si>
  <si>
    <t xml:space="preserve">    其他公路水路运输支出</t>
  </si>
  <si>
    <t xml:space="preserve">    工艺品及其他制造业</t>
  </si>
  <si>
    <t xml:space="preserve">    农村基础设施建设</t>
  </si>
  <si>
    <t xml:space="preserve">    石油加工、炼焦及核燃料加工业</t>
  </si>
  <si>
    <t xml:space="preserve">    生产发展</t>
  </si>
  <si>
    <t xml:space="preserve">    化学原料及化学制品制造业</t>
  </si>
  <si>
    <t xml:space="preserve">    社会发展</t>
  </si>
  <si>
    <t xml:space="preserve">    黑色金属冶炼及压延加工业</t>
  </si>
  <si>
    <t xml:space="preserve">    扶贫贷款奖补和贴息</t>
  </si>
  <si>
    <t xml:space="preserve">    有色金属冶炼及压延加工业</t>
  </si>
  <si>
    <t xml:space="preserve">    “三西”农业建设专项补助</t>
  </si>
  <si>
    <t xml:space="preserve">    铁路路网建设</t>
  </si>
  <si>
    <t xml:space="preserve">    其他制造业支出</t>
  </si>
  <si>
    <t xml:space="preserve">    扶贫事业机构</t>
  </si>
  <si>
    <t xml:space="preserve">    铁路还贷专项</t>
  </si>
  <si>
    <t xml:space="preserve">    其他扶贫支出</t>
  </si>
  <si>
    <t xml:space="preserve">    铁路安全</t>
  </si>
  <si>
    <t xml:space="preserve">    铁路专项运输</t>
  </si>
  <si>
    <t xml:space="preserve">    土地治理</t>
  </si>
  <si>
    <t xml:space="preserve">    其他铁路运输支出</t>
  </si>
  <si>
    <t xml:space="preserve">    其他建筑业支出</t>
  </si>
  <si>
    <t xml:space="preserve">    产业化经营</t>
  </si>
  <si>
    <t xml:space="preserve">    科技示范</t>
  </si>
  <si>
    <t xml:space="preserve">    其他农业综合开发支出</t>
  </si>
  <si>
    <t xml:space="preserve">    对村级一事一议的补助</t>
  </si>
  <si>
    <t xml:space="preserve">    机场建设</t>
  </si>
  <si>
    <t xml:space="preserve">    战备应急</t>
  </si>
  <si>
    <t xml:space="preserve">    国有农场办社会职能改革补助</t>
  </si>
  <si>
    <t xml:space="preserve">    空管系统建设</t>
  </si>
  <si>
    <t xml:space="preserve">    信息安全建设</t>
  </si>
  <si>
    <t xml:space="preserve">    对村民委员会和村党支部的补助</t>
  </si>
  <si>
    <t xml:space="preserve">    民航还贷专项支出</t>
  </si>
  <si>
    <t xml:space="preserve">    专用通信</t>
  </si>
  <si>
    <t xml:space="preserve">    对村集体经济组织的补助</t>
  </si>
  <si>
    <t xml:space="preserve">    民用航空安全</t>
  </si>
  <si>
    <t xml:space="preserve">    无线电监管</t>
  </si>
  <si>
    <t xml:space="preserve">    农村综合改革示范试点补助</t>
  </si>
  <si>
    <t xml:space="preserve">    民航专项运输</t>
  </si>
  <si>
    <t xml:space="preserve">    工业和信息产业战略研究与标准制定</t>
  </si>
  <si>
    <t xml:space="preserve">    其他农村综合改革支出</t>
  </si>
  <si>
    <t xml:space="preserve">    其他民用航空运输支出</t>
  </si>
  <si>
    <t xml:space="preserve">    工业和信息产业支持</t>
  </si>
  <si>
    <t xml:space="preserve">    电子专项工程</t>
  </si>
  <si>
    <t xml:space="preserve">    技术基础研究</t>
  </si>
  <si>
    <t xml:space="preserve">    海域使用管理</t>
  </si>
  <si>
    <t xml:space="preserve">    其他工业和信息产业监管支出</t>
  </si>
  <si>
    <t xml:space="preserve">    海洋环境保护与监测</t>
  </si>
  <si>
    <t xml:space="preserve">    安全防卫</t>
  </si>
  <si>
    <t xml:space="preserve">    海洋调查评价</t>
  </si>
  <si>
    <t xml:space="preserve">    海洋权益维护</t>
  </si>
  <si>
    <t xml:space="preserve">    金融部门其他行政支出</t>
  </si>
  <si>
    <t xml:space="preserve">    海洋执法监察</t>
  </si>
  <si>
    <t xml:space="preserve">    海洋防灾减灾</t>
  </si>
  <si>
    <t xml:space="preserve">    国务院安委会专项</t>
  </si>
  <si>
    <t xml:space="preserve">    货币发行</t>
  </si>
  <si>
    <t xml:space="preserve">    海洋卫星</t>
  </si>
  <si>
    <t xml:space="preserve">    安全监管监察专项</t>
  </si>
  <si>
    <t xml:space="preserve">    金融服务</t>
  </si>
  <si>
    <t xml:space="preserve">    极地考察</t>
  </si>
  <si>
    <t xml:space="preserve">    应急救援支出</t>
  </si>
  <si>
    <t xml:space="preserve">    反假币</t>
  </si>
  <si>
    <t xml:space="preserve">    海洋矿产资源勘探研究</t>
  </si>
  <si>
    <t xml:space="preserve">    煤炭安全</t>
  </si>
  <si>
    <t xml:space="preserve">    重点金融机构监管</t>
  </si>
  <si>
    <t xml:space="preserve">    海港航标维护</t>
  </si>
  <si>
    <t xml:space="preserve">    其他安全生产监管支出</t>
  </si>
  <si>
    <t xml:space="preserve">    金融稽查与案件处理</t>
  </si>
  <si>
    <t xml:space="preserve">    海域使用金支出</t>
  </si>
  <si>
    <t xml:space="preserve">    金融行业电子化建设</t>
  </si>
  <si>
    <t xml:space="preserve">    海水淡化</t>
  </si>
  <si>
    <t xml:space="preserve">    从业人员资格考试</t>
  </si>
  <si>
    <t xml:space="preserve">    海洋工程排污费支出</t>
  </si>
  <si>
    <t xml:space="preserve">    反洗钱</t>
  </si>
  <si>
    <t xml:space="preserve">    无居民海岛使用金支出</t>
  </si>
  <si>
    <t xml:space="preserve">    金融部门其他监管支出</t>
  </si>
  <si>
    <t xml:space="preserve">    国有企业监事会专项</t>
  </si>
  <si>
    <t xml:space="preserve">    其他海洋管理事务支出</t>
  </si>
  <si>
    <t xml:space="preserve">    中央企业专项管理</t>
  </si>
  <si>
    <t xml:space="preserve">    政策性银行亏损补贴</t>
  </si>
  <si>
    <t xml:space="preserve">    其他国有资产监管支出</t>
  </si>
  <si>
    <t xml:space="preserve">    商业银行贷款贴息</t>
  </si>
  <si>
    <t xml:space="preserve">    补充资本金</t>
  </si>
  <si>
    <t xml:space="preserve">    风险基金补助</t>
  </si>
  <si>
    <t xml:space="preserve">    其他金融发展支出</t>
  </si>
  <si>
    <t xml:space="preserve">    基础测绘</t>
  </si>
  <si>
    <t xml:space="preserve">    航空摄影</t>
  </si>
  <si>
    <t xml:space="preserve">    科技型中小企业技术创新基金</t>
  </si>
  <si>
    <t xml:space="preserve">    中央银行亏损补贴</t>
  </si>
  <si>
    <t xml:space="preserve">    测绘工程建设</t>
  </si>
  <si>
    <t xml:space="preserve">    中小企业发展专项</t>
  </si>
  <si>
    <t xml:space="preserve">    其他金融调控支出</t>
  </si>
  <si>
    <t xml:space="preserve">    其他支持中小企业发展和管理支出</t>
  </si>
  <si>
    <t xml:space="preserve">  其他金融支出(款)</t>
  </si>
  <si>
    <t xml:space="preserve">    其他测绘事务支出</t>
  </si>
  <si>
    <t xml:space="preserve">  其他资源勘探信息等支出(款)</t>
  </si>
  <si>
    <t xml:space="preserve">    其他金融支出(项)</t>
  </si>
  <si>
    <t xml:space="preserve">    黄金事务</t>
  </si>
  <si>
    <t>援助其他地区支出</t>
  </si>
  <si>
    <t xml:space="preserve">    建设项目贷款贴息</t>
  </si>
  <si>
    <t xml:space="preserve">  一般公共服务</t>
  </si>
  <si>
    <t xml:space="preserve">    技术改造支出</t>
  </si>
  <si>
    <t xml:space="preserve">  教育</t>
  </si>
  <si>
    <t xml:space="preserve">    中药材扶持资金支出</t>
  </si>
  <si>
    <t xml:space="preserve">  文化体育与传媒</t>
  </si>
  <si>
    <t xml:space="preserve">    地震监测</t>
  </si>
  <si>
    <t xml:space="preserve">    重点产业振兴和技术改造项目贷款贴息</t>
  </si>
  <si>
    <t xml:space="preserve">  医疗卫生</t>
  </si>
  <si>
    <t xml:space="preserve">    地震预测预报</t>
  </si>
  <si>
    <t xml:space="preserve">    其他资源勘探信息等支出(项)</t>
  </si>
  <si>
    <t xml:space="preserve">  节能环保</t>
  </si>
  <si>
    <t xml:space="preserve">    地震灾害预防</t>
  </si>
  <si>
    <t>商业服务业等支出</t>
  </si>
  <si>
    <t xml:space="preserve">    地震应急救援</t>
  </si>
  <si>
    <t xml:space="preserve">  交通运输</t>
  </si>
  <si>
    <t xml:space="preserve">    地震环境探察</t>
  </si>
  <si>
    <t xml:space="preserve">  住房保障</t>
  </si>
  <si>
    <t xml:space="preserve">    防震减灾信息管理</t>
  </si>
  <si>
    <t xml:space="preserve">    防震减灾基础管理</t>
  </si>
  <si>
    <t>国土海洋气象等支出</t>
  </si>
  <si>
    <t xml:space="preserve">    地震事业机构</t>
  </si>
  <si>
    <t xml:space="preserve">    食品流通安全补贴</t>
  </si>
  <si>
    <t xml:space="preserve">    其他地震事务支出</t>
  </si>
  <si>
    <t xml:space="preserve">    市场监测及信息管理</t>
  </si>
  <si>
    <t xml:space="preserve">    民贸企业补贴</t>
  </si>
  <si>
    <t xml:space="preserve">    民贸民品贷款贴息</t>
  </si>
  <si>
    <t xml:space="preserve">    国土资源规划及管理</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</si>
</sst>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_ "/>
    <numFmt numFmtId="186" formatCode="#,##0.0"/>
    <numFmt numFmtId="187" formatCode="#,##0.00_);[Red]\(#,##0.00\)"/>
    <numFmt numFmtId="188" formatCode="_-* #,##0_-;\-* #,##0_-;_-* &quot;-&quot;??_-;_-@_-"/>
    <numFmt numFmtId="189" formatCode="#,##0_);[Red]\(#,##0\)"/>
    <numFmt numFmtId="190" formatCode="0.0_ "/>
    <numFmt numFmtId="191" formatCode="0.0000_ "/>
    <numFmt numFmtId="192" formatCode="0.00_);[Red]\(0.00\)"/>
    <numFmt numFmtId="193" formatCode="#,##0.00_ "/>
    <numFmt numFmtId="194" formatCode="&quot;Yes&quot;;&quot;Yes&quot;;&quot;No&quot;"/>
    <numFmt numFmtId="195" formatCode="&quot;True&quot;;&quot;True&quot;;&quot;False&quot;"/>
    <numFmt numFmtId="196" formatCode="&quot;On&quot;;&quot;On&quot;;&quot;Off&quot;"/>
    <numFmt numFmtId="197" formatCode="[$€-2]\ #,##0.00_);[Red]\([$€-2]\ #,##0.00\)"/>
  </numFmts>
  <fonts count="40">
    <font>
      <sz val="12"/>
      <name val="宋体"/>
      <family val="0"/>
    </font>
    <font>
      <b/>
      <sz val="18"/>
      <name val="宋体"/>
      <family val="0"/>
    </font>
    <font>
      <b/>
      <sz val="11"/>
      <name val="宋体"/>
      <family val="0"/>
    </font>
    <font>
      <sz val="11"/>
      <name val="宋体"/>
      <family val="0"/>
    </font>
    <font>
      <sz val="18"/>
      <name val="宋体"/>
      <family val="0"/>
    </font>
    <font>
      <sz val="10"/>
      <name val="宋体"/>
      <family val="0"/>
    </font>
    <font>
      <sz val="11"/>
      <color indexed="8"/>
      <name val="宋体"/>
      <family val="0"/>
    </font>
    <font>
      <b/>
      <sz val="18"/>
      <color indexed="56"/>
      <name val="宋体"/>
      <family val="0"/>
    </font>
    <font>
      <sz val="11"/>
      <color indexed="9"/>
      <name val="宋体"/>
      <family val="0"/>
    </font>
    <font>
      <sz val="11"/>
      <color indexed="62"/>
      <name val="宋体"/>
      <family val="0"/>
    </font>
    <font>
      <b/>
      <sz val="11"/>
      <color indexed="56"/>
      <name val="宋体"/>
      <family val="0"/>
    </font>
    <font>
      <sz val="11"/>
      <color indexed="52"/>
      <name val="宋体"/>
      <family val="0"/>
    </font>
    <font>
      <sz val="11"/>
      <color indexed="10"/>
      <name val="宋体"/>
      <family val="0"/>
    </font>
    <font>
      <sz val="11"/>
      <color indexed="20"/>
      <name val="宋体"/>
      <family val="0"/>
    </font>
    <font>
      <sz val="11"/>
      <color indexed="17"/>
      <name val="宋体"/>
      <family val="0"/>
    </font>
    <font>
      <b/>
      <sz val="13"/>
      <color indexed="56"/>
      <name val="宋体"/>
      <family val="0"/>
    </font>
    <font>
      <b/>
      <sz val="11"/>
      <color indexed="8"/>
      <name val="宋体"/>
      <family val="0"/>
    </font>
    <font>
      <b/>
      <sz val="11"/>
      <color indexed="9"/>
      <name val="宋体"/>
      <family val="0"/>
    </font>
    <font>
      <b/>
      <sz val="11"/>
      <color indexed="52"/>
      <name val="宋体"/>
      <family val="0"/>
    </font>
    <font>
      <b/>
      <sz val="11"/>
      <color indexed="63"/>
      <name val="宋体"/>
      <family val="0"/>
    </font>
    <font>
      <sz val="11"/>
      <color indexed="60"/>
      <name val="宋体"/>
      <family val="0"/>
    </font>
    <font>
      <i/>
      <sz val="11"/>
      <color indexed="23"/>
      <name val="宋体"/>
      <family val="0"/>
    </font>
    <font>
      <b/>
      <sz val="15"/>
      <color indexed="56"/>
      <name val="宋体"/>
      <family val="0"/>
    </font>
    <font>
      <sz val="9"/>
      <name val="宋体"/>
      <family val="0"/>
    </font>
    <font>
      <b/>
      <sz val="10"/>
      <name val="宋体"/>
      <family val="0"/>
    </font>
    <font>
      <sz val="10"/>
      <color indexed="10"/>
      <name val="宋体"/>
      <family val="0"/>
    </font>
    <font>
      <sz val="22"/>
      <color indexed="8"/>
      <name val="宋体"/>
      <family val="0"/>
    </font>
    <font>
      <sz val="12"/>
      <color indexed="8"/>
      <name val="宋体"/>
      <family val="0"/>
    </font>
    <font>
      <sz val="16"/>
      <name val="仿宋_GB2312"/>
      <family val="3"/>
    </font>
    <font>
      <sz val="28"/>
      <name val="方正小标宋简体"/>
      <family val="0"/>
    </font>
    <font>
      <sz val="12"/>
      <name val="方正小标宋简体"/>
      <family val="0"/>
    </font>
    <font>
      <sz val="18"/>
      <name val="仿宋_GB2312"/>
      <family val="3"/>
    </font>
    <font>
      <sz val="18"/>
      <color indexed="8"/>
      <name val="仿宋_GB2312"/>
      <family val="3"/>
    </font>
    <font>
      <sz val="26"/>
      <name val="方正小标宋简体"/>
      <family val="0"/>
    </font>
    <font>
      <sz val="10"/>
      <color indexed="8"/>
      <name val="Arial"/>
      <family val="2"/>
    </font>
    <font>
      <b/>
      <sz val="22"/>
      <color indexed="8"/>
      <name val="方正小标宋简体"/>
      <family val="0"/>
    </font>
    <font>
      <sz val="11"/>
      <color indexed="8"/>
      <name val="Arial"/>
      <family val="2"/>
    </font>
    <font>
      <sz val="10"/>
      <color indexed="8"/>
      <name val="宋体"/>
      <family val="0"/>
    </font>
    <font>
      <sz val="9"/>
      <color indexed="8"/>
      <name val="宋体"/>
      <family val="0"/>
    </font>
    <font>
      <b/>
      <sz val="18"/>
      <name val="仿宋_GB2312"/>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mediumGray">
        <fgColor indexed="9"/>
        <bgColor indexed="9"/>
      </patternFill>
    </fill>
    <fill>
      <patternFill patternType="solid">
        <fgColor indexed="9"/>
        <bgColor indexed="64"/>
      </patternFill>
    </fill>
  </fills>
  <borders count="3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right style="thin"/>
      <top style="thin"/>
      <bottom style="thin"/>
    </border>
    <border>
      <left/>
      <right/>
      <top style="thin"/>
      <bottom style="thin"/>
    </border>
    <border>
      <left style="thin"/>
      <right>
        <color indexed="63"/>
      </right>
      <top style="thin"/>
      <bottom>
        <color indexed="63"/>
      </bottom>
    </border>
    <border>
      <left>
        <color indexed="8"/>
      </left>
      <right style="thin">
        <color indexed="8"/>
      </right>
      <top style="thin">
        <color indexed="8"/>
      </top>
      <bottom style="thin">
        <color indexed="8"/>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style="thin">
        <color indexed="8"/>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2" fillId="0" borderId="1" applyNumberFormat="0" applyFill="0" applyAlignment="0" applyProtection="0"/>
    <xf numFmtId="0" fontId="15"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3" fillId="3"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14" fillId="4"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16" borderId="5" applyNumberFormat="0" applyAlignment="0" applyProtection="0"/>
    <xf numFmtId="0" fontId="17" fillId="17" borderId="6" applyNumberFormat="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18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0" fillId="22" borderId="0" applyNumberFormat="0" applyBorder="0" applyAlignment="0" applyProtection="0"/>
    <xf numFmtId="0" fontId="19" fillId="16" borderId="8" applyNumberFormat="0" applyAlignment="0" applyProtection="0"/>
    <xf numFmtId="0" fontId="9" fillId="7" borderId="5" applyNumberFormat="0" applyAlignment="0" applyProtection="0"/>
    <xf numFmtId="0" fontId="0" fillId="23" borderId="9" applyNumberFormat="0" applyFont="0" applyAlignment="0" applyProtection="0"/>
  </cellStyleXfs>
  <cellXfs count="303">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2" fillId="24" borderId="10" xfId="0" applyNumberFormat="1" applyFont="1" applyFill="1" applyBorder="1" applyAlignment="1" applyProtection="1">
      <alignment horizontal="center" vertical="center" wrapText="1"/>
      <protection/>
    </xf>
    <xf numFmtId="0" fontId="3" fillId="24" borderId="10" xfId="0" applyNumberFormat="1" applyFont="1" applyFill="1" applyBorder="1" applyAlignment="1" applyProtection="1">
      <alignment vertical="center"/>
      <protection/>
    </xf>
    <xf numFmtId="3" fontId="3" fillId="24" borderId="10" xfId="0" applyNumberFormat="1" applyFont="1" applyFill="1" applyBorder="1" applyAlignment="1" applyProtection="1">
      <alignment horizontal="right" vertical="center"/>
      <protection/>
    </xf>
    <xf numFmtId="0" fontId="3" fillId="0" borderId="10" xfId="0" applyFont="1" applyBorder="1" applyAlignment="1">
      <alignment vertical="center"/>
    </xf>
    <xf numFmtId="3" fontId="3" fillId="0" borderId="10" xfId="0" applyNumberFormat="1" applyFont="1" applyBorder="1" applyAlignment="1">
      <alignment vertical="center"/>
    </xf>
    <xf numFmtId="3" fontId="3" fillId="24" borderId="11" xfId="0" applyNumberFormat="1" applyFont="1" applyFill="1" applyBorder="1" applyAlignment="1" applyProtection="1">
      <alignment horizontal="right" vertical="center"/>
      <protection/>
    </xf>
    <xf numFmtId="0" fontId="3" fillId="0" borderId="11" xfId="0" applyFont="1" applyBorder="1" applyAlignment="1">
      <alignment vertical="center"/>
    </xf>
    <xf numFmtId="0" fontId="3" fillId="0" borderId="0" xfId="0" applyFont="1" applyAlignment="1">
      <alignment vertical="center"/>
    </xf>
    <xf numFmtId="184" fontId="3" fillId="0" borderId="12" xfId="0" applyNumberFormat="1" applyFont="1" applyFill="1" applyBorder="1" applyAlignment="1">
      <alignment vertical="center"/>
    </xf>
    <xf numFmtId="0" fontId="3" fillId="0" borderId="10" xfId="0" applyNumberFormat="1" applyFont="1" applyFill="1" applyBorder="1" applyAlignment="1">
      <alignment vertical="center"/>
    </xf>
    <xf numFmtId="0" fontId="5" fillId="24" borderId="10" xfId="0" applyNumberFormat="1" applyFont="1" applyFill="1" applyBorder="1" applyAlignment="1" applyProtection="1">
      <alignment horizontal="left" vertical="center"/>
      <protection/>
    </xf>
    <xf numFmtId="3" fontId="5" fillId="24" borderId="10" xfId="0" applyNumberFormat="1" applyFont="1" applyFill="1" applyBorder="1" applyAlignment="1" applyProtection="1">
      <alignment horizontal="left" vertical="center"/>
      <protection/>
    </xf>
    <xf numFmtId="3" fontId="5" fillId="25" borderId="10" xfId="0" applyNumberFormat="1" applyFont="1" applyFill="1" applyBorder="1" applyAlignment="1" applyProtection="1">
      <alignment horizontal="center" vertical="center"/>
      <protection/>
    </xf>
    <xf numFmtId="0" fontId="25"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3" fontId="3" fillId="0" borderId="12" xfId="0" applyNumberFormat="1" applyFont="1" applyBorder="1" applyAlignment="1">
      <alignment vertical="center"/>
    </xf>
    <xf numFmtId="0" fontId="3" fillId="0" borderId="10" xfId="0" applyNumberFormat="1" applyFont="1" applyBorder="1" applyAlignment="1">
      <alignment vertical="center"/>
    </xf>
    <xf numFmtId="0" fontId="3" fillId="0" borderId="12" xfId="0" applyFont="1" applyBorder="1" applyAlignment="1">
      <alignment vertical="center"/>
    </xf>
    <xf numFmtId="0" fontId="0" fillId="0" borderId="10" xfId="0" applyBorder="1" applyAlignment="1">
      <alignment vertical="center"/>
    </xf>
    <xf numFmtId="0" fontId="0" fillId="24" borderId="0" xfId="0" applyFill="1" applyAlignment="1">
      <alignment horizontal="center" vertical="center"/>
    </xf>
    <xf numFmtId="0" fontId="0" fillId="0" borderId="0" xfId="0" applyBorder="1" applyAlignment="1">
      <alignment vertical="center"/>
    </xf>
    <xf numFmtId="0" fontId="0" fillId="24" borderId="0" xfId="0" applyFill="1" applyBorder="1" applyAlignment="1">
      <alignment horizontal="center" vertical="center"/>
    </xf>
    <xf numFmtId="0" fontId="0" fillId="0" borderId="0" xfId="0" applyBorder="1" applyAlignment="1">
      <alignment horizontal="center" vertical="center"/>
    </xf>
    <xf numFmtId="0" fontId="2" fillId="0" borderId="10" xfId="0" applyNumberFormat="1" applyFont="1" applyBorder="1" applyAlignment="1">
      <alignment vertical="center" wrapText="1"/>
    </xf>
    <xf numFmtId="0" fontId="2" fillId="24"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xf>
    <xf numFmtId="184"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0" xfId="0" applyNumberFormat="1" applyFont="1" applyBorder="1" applyAlignment="1">
      <alignment horizontal="center" vertical="center"/>
    </xf>
    <xf numFmtId="3" fontId="3" fillId="24" borderId="10" xfId="0" applyNumberFormat="1" applyFont="1" applyFill="1" applyBorder="1" applyAlignment="1">
      <alignment horizontal="center" vertical="center"/>
    </xf>
    <xf numFmtId="3" fontId="3" fillId="0" borderId="10" xfId="0" applyNumberFormat="1" applyFont="1" applyBorder="1" applyAlignment="1">
      <alignment horizontal="center" vertical="center"/>
    </xf>
    <xf numFmtId="3" fontId="3" fillId="24" borderId="10" xfId="0" applyNumberFormat="1" applyFont="1" applyFill="1" applyBorder="1" applyAlignment="1" applyProtection="1">
      <alignment horizontal="left" vertical="center"/>
      <protection/>
    </xf>
    <xf numFmtId="0" fontId="3" fillId="24" borderId="10" xfId="0" applyNumberFormat="1" applyFont="1" applyFill="1" applyBorder="1" applyAlignment="1">
      <alignment horizontal="center" vertical="center"/>
    </xf>
    <xf numFmtId="0" fontId="3" fillId="24" borderId="10" xfId="0" applyFont="1" applyFill="1" applyBorder="1" applyAlignment="1">
      <alignment horizontal="center" vertical="center"/>
    </xf>
    <xf numFmtId="0" fontId="5" fillId="0" borderId="0" xfId="0" applyFont="1" applyAlignment="1">
      <alignment horizontal="center" vertical="center"/>
    </xf>
    <xf numFmtId="185" fontId="5" fillId="0" borderId="10" xfId="0" applyNumberFormat="1" applyFont="1" applyBorder="1" applyAlignment="1">
      <alignment horizontal="center" vertical="center"/>
    </xf>
    <xf numFmtId="184" fontId="5" fillId="24" borderId="10" xfId="52" applyNumberFormat="1" applyFont="1" applyFill="1" applyBorder="1" applyAlignment="1" applyProtection="1">
      <alignment horizontal="center" vertical="center"/>
      <protection/>
    </xf>
    <xf numFmtId="0" fontId="5" fillId="0" borderId="0" xfId="0" applyFont="1" applyAlignment="1">
      <alignment vertical="center"/>
    </xf>
    <xf numFmtId="3" fontId="24" fillId="24" borderId="10" xfId="0" applyNumberFormat="1" applyFont="1" applyFill="1" applyBorder="1" applyAlignment="1" applyProtection="1">
      <alignment horizontal="left" vertical="center"/>
      <protection/>
    </xf>
    <xf numFmtId="0" fontId="5" fillId="0" borderId="10" xfId="0" applyFont="1" applyBorder="1" applyAlignment="1">
      <alignment horizontal="center" vertical="center"/>
    </xf>
    <xf numFmtId="0" fontId="1" fillId="24"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2" fillId="24" borderId="10" xfId="0" applyNumberFormat="1" applyFont="1" applyFill="1" applyBorder="1" applyAlignment="1" applyProtection="1">
      <alignment horizontal="center" vertical="center"/>
      <protection/>
    </xf>
    <xf numFmtId="0" fontId="24" fillId="24" borderId="10" xfId="0" applyNumberFormat="1" applyFont="1" applyFill="1" applyBorder="1" applyAlignment="1" applyProtection="1">
      <alignment horizontal="left" vertical="center"/>
      <protection/>
    </xf>
    <xf numFmtId="3" fontId="5" fillId="24" borderId="10" xfId="0" applyNumberFormat="1" applyFont="1" applyFill="1" applyBorder="1" applyAlignment="1" applyProtection="1">
      <alignment horizontal="center" vertical="center"/>
      <protection/>
    </xf>
    <xf numFmtId="3" fontId="5" fillId="0" borderId="10" xfId="0" applyNumberFormat="1" applyFont="1" applyBorder="1" applyAlignment="1">
      <alignment horizontal="center" vertical="center"/>
    </xf>
    <xf numFmtId="0" fontId="5" fillId="24" borderId="10" xfId="0" applyNumberFormat="1" applyFont="1" applyFill="1" applyBorder="1" applyAlignment="1" applyProtection="1">
      <alignment/>
      <protection/>
    </xf>
    <xf numFmtId="0" fontId="5" fillId="24"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xf>
    <xf numFmtId="184" fontId="3" fillId="0" borderId="10" xfId="0" applyNumberFormat="1" applyFont="1" applyFill="1" applyBorder="1" applyAlignment="1">
      <alignment vertical="center"/>
    </xf>
    <xf numFmtId="3" fontId="3" fillId="0" borderId="10" xfId="0" applyNumberFormat="1" applyFont="1" applyFill="1" applyBorder="1" applyAlignment="1">
      <alignment vertical="center"/>
    </xf>
    <xf numFmtId="0" fontId="3" fillId="0" borderId="12" xfId="0" applyFont="1" applyFill="1" applyBorder="1" applyAlignment="1">
      <alignment vertical="center"/>
    </xf>
    <xf numFmtId="3" fontId="3" fillId="0" borderId="12" xfId="0" applyNumberFormat="1"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left" vertical="center"/>
    </xf>
    <xf numFmtId="0" fontId="2" fillId="24" borderId="11" xfId="0" applyNumberFormat="1" applyFont="1" applyFill="1" applyBorder="1" applyAlignment="1" applyProtection="1">
      <alignment vertical="center"/>
      <protection/>
    </xf>
    <xf numFmtId="0" fontId="3" fillId="24" borderId="11" xfId="0" applyNumberFormat="1" applyFont="1" applyFill="1" applyBorder="1" applyAlignment="1" applyProtection="1">
      <alignment vertical="center"/>
      <protection/>
    </xf>
    <xf numFmtId="0" fontId="3" fillId="0" borderId="13" xfId="0" applyFont="1" applyFill="1" applyBorder="1" applyAlignment="1">
      <alignment vertical="center"/>
    </xf>
    <xf numFmtId="184" fontId="3" fillId="0" borderId="13" xfId="0" applyNumberFormat="1" applyFont="1" applyFill="1" applyBorder="1" applyAlignment="1">
      <alignment vertical="center"/>
    </xf>
    <xf numFmtId="0" fontId="2" fillId="0" borderId="14" xfId="0" applyNumberFormat="1" applyFont="1" applyFill="1" applyBorder="1" applyAlignment="1">
      <alignment vertical="center"/>
    </xf>
    <xf numFmtId="0" fontId="2" fillId="24" borderId="15" xfId="0" applyNumberFormat="1" applyFont="1" applyFill="1" applyBorder="1" applyAlignment="1" applyProtection="1">
      <alignment vertical="center"/>
      <protection/>
    </xf>
    <xf numFmtId="0" fontId="3" fillId="24" borderId="15" xfId="0" applyNumberFormat="1" applyFont="1" applyFill="1" applyBorder="1" applyAlignment="1" applyProtection="1">
      <alignment vertical="center"/>
      <protection/>
    </xf>
    <xf numFmtId="185" fontId="3" fillId="0" borderId="10" xfId="0" applyNumberFormat="1" applyFont="1" applyFill="1" applyBorder="1" applyAlignment="1">
      <alignment vertical="center"/>
    </xf>
    <xf numFmtId="0" fontId="0" fillId="0" borderId="0" xfId="0" applyAlignment="1">
      <alignment/>
    </xf>
    <xf numFmtId="3" fontId="0" fillId="0" borderId="0" xfId="0" applyNumberFormat="1" applyFont="1" applyFill="1" applyAlignment="1" applyProtection="1">
      <alignment/>
      <protection/>
    </xf>
    <xf numFmtId="3" fontId="5" fillId="24" borderId="12" xfId="0" applyNumberFormat="1" applyFont="1" applyFill="1" applyBorder="1" applyAlignment="1" applyProtection="1">
      <alignment horizontal="center" vertical="center"/>
      <protection/>
    </xf>
    <xf numFmtId="3" fontId="5" fillId="24" borderId="10" xfId="0" applyNumberFormat="1" applyFont="1" applyFill="1" applyBorder="1" applyAlignment="1" applyProtection="1">
      <alignment vertical="center"/>
      <protection/>
    </xf>
    <xf numFmtId="3" fontId="5" fillId="24" borderId="10" xfId="0" applyNumberFormat="1" applyFont="1" applyFill="1" applyBorder="1" applyAlignment="1" applyProtection="1">
      <alignment horizontal="right" vertical="center"/>
      <protection/>
    </xf>
    <xf numFmtId="3" fontId="5" fillId="24" borderId="13" xfId="0" applyNumberFormat="1" applyFont="1" applyFill="1" applyBorder="1" applyAlignment="1" applyProtection="1">
      <alignment vertical="center"/>
      <protection/>
    </xf>
    <xf numFmtId="3" fontId="5" fillId="24" borderId="13" xfId="0" applyNumberFormat="1" applyFont="1" applyFill="1" applyBorder="1" applyAlignment="1" applyProtection="1">
      <alignment horizontal="right" vertical="center"/>
      <protection/>
    </xf>
    <xf numFmtId="3" fontId="5" fillId="24" borderId="16" xfId="0" applyNumberFormat="1" applyFont="1" applyFill="1" applyBorder="1" applyAlignment="1" applyProtection="1">
      <alignment vertical="center"/>
      <protection/>
    </xf>
    <xf numFmtId="3" fontId="5" fillId="24" borderId="16" xfId="0" applyNumberFormat="1" applyFont="1" applyFill="1" applyBorder="1" applyAlignment="1" applyProtection="1">
      <alignment horizontal="right" vertical="center"/>
      <protection/>
    </xf>
    <xf numFmtId="3" fontId="5" fillId="24" borderId="16" xfId="0" applyNumberFormat="1" applyFont="1" applyFill="1" applyBorder="1" applyAlignment="1" applyProtection="1">
      <alignment horizontal="left" vertical="center"/>
      <protection/>
    </xf>
    <xf numFmtId="3" fontId="5" fillId="24" borderId="11" xfId="0" applyNumberFormat="1" applyFont="1" applyFill="1" applyBorder="1" applyAlignment="1" applyProtection="1">
      <alignment horizontal="left" vertical="center"/>
      <protection/>
    </xf>
    <xf numFmtId="3" fontId="5" fillId="24" borderId="11" xfId="0" applyNumberFormat="1" applyFont="1" applyFill="1" applyBorder="1" applyAlignment="1" applyProtection="1">
      <alignment horizontal="right" vertical="center"/>
      <protection/>
    </xf>
    <xf numFmtId="3" fontId="5" fillId="24" borderId="11" xfId="0" applyNumberFormat="1" applyFont="1" applyFill="1" applyBorder="1" applyAlignment="1" applyProtection="1">
      <alignment horizontal="center" vertical="center"/>
      <protection/>
    </xf>
    <xf numFmtId="0" fontId="26" fillId="0" borderId="0" xfId="0" applyFont="1" applyAlignment="1">
      <alignment horizontal="center"/>
    </xf>
    <xf numFmtId="0" fontId="27" fillId="0" borderId="0" xfId="0" applyFont="1" applyAlignment="1">
      <alignment horizontal="center"/>
    </xf>
    <xf numFmtId="0" fontId="0" fillId="24" borderId="0" xfId="0" applyFill="1" applyAlignment="1">
      <alignment/>
    </xf>
    <xf numFmtId="186" fontId="6" fillId="24" borderId="17" xfId="0" applyNumberFormat="1" applyFont="1" applyFill="1" applyBorder="1" applyAlignment="1">
      <alignment horizontal="right" vertical="center" shrinkToFit="1"/>
    </xf>
    <xf numFmtId="3" fontId="5" fillId="24" borderId="13" xfId="0" applyNumberFormat="1" applyFont="1" applyFill="1" applyBorder="1" applyAlignment="1" applyProtection="1">
      <alignment horizontal="center" vertical="center"/>
      <protection/>
    </xf>
    <xf numFmtId="3" fontId="5" fillId="24" borderId="14" xfId="0" applyNumberFormat="1" applyFont="1" applyFill="1" applyBorder="1" applyAlignment="1" applyProtection="1">
      <alignment vertical="center"/>
      <protection/>
    </xf>
    <xf numFmtId="3" fontId="5" fillId="24" borderId="18" xfId="0" applyNumberFormat="1" applyFont="1" applyFill="1" applyBorder="1" applyAlignment="1" applyProtection="1">
      <alignment vertical="center"/>
      <protection/>
    </xf>
    <xf numFmtId="3" fontId="5" fillId="24" borderId="14" xfId="0" applyNumberFormat="1" applyFont="1" applyFill="1" applyBorder="1" applyAlignment="1" applyProtection="1">
      <alignment horizontal="right" vertical="center"/>
      <protection/>
    </xf>
    <xf numFmtId="3" fontId="5" fillId="24" borderId="19" xfId="0" applyNumberFormat="1" applyFont="1" applyFill="1" applyBorder="1" applyAlignment="1" applyProtection="1">
      <alignment vertical="center"/>
      <protection/>
    </xf>
    <xf numFmtId="3" fontId="5" fillId="24" borderId="18" xfId="0" applyNumberFormat="1" applyFont="1" applyFill="1" applyBorder="1" applyAlignment="1" applyProtection="1">
      <alignment horizontal="right" vertical="center"/>
      <protection/>
    </xf>
    <xf numFmtId="3" fontId="5" fillId="24" borderId="12" xfId="0" applyNumberFormat="1" applyFont="1" applyFill="1" applyBorder="1" applyAlignment="1" applyProtection="1">
      <alignment horizontal="right" vertical="center"/>
      <protection/>
    </xf>
    <xf numFmtId="3" fontId="5" fillId="24" borderId="20" xfId="0" applyNumberFormat="1" applyFont="1" applyFill="1" applyBorder="1" applyAlignment="1" applyProtection="1">
      <alignment vertical="center"/>
      <protection/>
    </xf>
    <xf numFmtId="3" fontId="5" fillId="24" borderId="11" xfId="0" applyNumberFormat="1" applyFont="1" applyFill="1" applyBorder="1" applyAlignment="1" applyProtection="1">
      <alignment vertical="center"/>
      <protection/>
    </xf>
    <xf numFmtId="3" fontId="5" fillId="24" borderId="19" xfId="0" applyNumberFormat="1" applyFont="1" applyFill="1" applyBorder="1" applyAlignment="1" applyProtection="1">
      <alignment horizontal="right" vertical="center"/>
      <protection/>
    </xf>
    <xf numFmtId="3" fontId="0" fillId="24" borderId="10" xfId="0" applyNumberFormat="1" applyFont="1" applyFill="1" applyBorder="1" applyAlignment="1" applyProtection="1">
      <alignment vertical="center"/>
      <protection/>
    </xf>
    <xf numFmtId="3" fontId="0" fillId="24" borderId="12" xfId="0" applyNumberFormat="1" applyFont="1" applyFill="1" applyBorder="1" applyAlignment="1" applyProtection="1">
      <alignment vertical="center"/>
      <protection/>
    </xf>
    <xf numFmtId="3" fontId="5" fillId="24" borderId="20" xfId="0" applyNumberFormat="1" applyFont="1" applyFill="1" applyBorder="1" applyAlignment="1" applyProtection="1">
      <alignment horizontal="right" vertical="center"/>
      <protection/>
    </xf>
    <xf numFmtId="3" fontId="0" fillId="24" borderId="0" xfId="0" applyNumberFormat="1" applyFont="1" applyFill="1" applyAlignment="1" applyProtection="1">
      <alignment/>
      <protection/>
    </xf>
    <xf numFmtId="3" fontId="5" fillId="24" borderId="10" xfId="0" applyNumberFormat="1" applyFont="1" applyFill="1" applyBorder="1" applyAlignment="1" applyProtection="1">
      <alignment horizontal="center" vertical="center"/>
      <protection/>
    </xf>
    <xf numFmtId="3" fontId="5" fillId="24" borderId="10" xfId="0" applyNumberFormat="1" applyFont="1" applyFill="1" applyBorder="1" applyAlignment="1" applyProtection="1">
      <alignment horizontal="center" vertical="center" wrapText="1"/>
      <protection/>
    </xf>
    <xf numFmtId="3" fontId="5" fillId="24" borderId="10" xfId="0" applyNumberFormat="1" applyFont="1" applyFill="1" applyBorder="1" applyAlignment="1" applyProtection="1">
      <alignment horizontal="left" vertical="center"/>
      <protection/>
    </xf>
    <xf numFmtId="3" fontId="5" fillId="24" borderId="10" xfId="0" applyNumberFormat="1" applyFont="1" applyFill="1" applyBorder="1" applyAlignment="1" applyProtection="1">
      <alignment horizontal="right" vertical="center"/>
      <protection/>
    </xf>
    <xf numFmtId="3" fontId="5" fillId="24" borderId="10" xfId="0" applyNumberFormat="1" applyFont="1" applyFill="1" applyBorder="1" applyAlignment="1" applyProtection="1">
      <alignment horizontal="right" vertical="center" wrapText="1"/>
      <protection/>
    </xf>
    <xf numFmtId="3" fontId="5" fillId="24" borderId="13" xfId="0" applyNumberFormat="1" applyFont="1" applyFill="1" applyBorder="1" applyAlignment="1" applyProtection="1">
      <alignment horizontal="right" vertical="center"/>
      <protection/>
    </xf>
    <xf numFmtId="3" fontId="5" fillId="24" borderId="11" xfId="0" applyNumberFormat="1" applyFont="1" applyFill="1" applyBorder="1" applyAlignment="1" applyProtection="1">
      <alignment horizontal="right" vertical="center"/>
      <protection/>
    </xf>
    <xf numFmtId="3" fontId="5" fillId="24" borderId="14" xfId="0" applyNumberFormat="1" applyFont="1" applyFill="1" applyBorder="1" applyAlignment="1" applyProtection="1">
      <alignment horizontal="right" vertical="center" wrapText="1"/>
      <protection/>
    </xf>
    <xf numFmtId="3" fontId="5" fillId="24" borderId="13" xfId="0" applyNumberFormat="1" applyFont="1" applyFill="1" applyBorder="1" applyAlignment="1" applyProtection="1">
      <alignment horizontal="left" vertical="center"/>
      <protection/>
    </xf>
    <xf numFmtId="3" fontId="5" fillId="24" borderId="16" xfId="0" applyNumberFormat="1" applyFont="1" applyFill="1" applyBorder="1" applyAlignment="1" applyProtection="1">
      <alignment horizontal="right" vertical="center"/>
      <protection/>
    </xf>
    <xf numFmtId="3" fontId="5" fillId="24" borderId="18" xfId="0" applyNumberFormat="1" applyFont="1" applyFill="1" applyBorder="1" applyAlignment="1" applyProtection="1">
      <alignment horizontal="right" vertical="center" wrapText="1"/>
      <protection/>
    </xf>
    <xf numFmtId="3" fontId="5" fillId="24" borderId="10" xfId="0" applyNumberFormat="1" applyFont="1" applyFill="1" applyBorder="1" applyAlignment="1" applyProtection="1">
      <alignment vertical="center"/>
      <protection/>
    </xf>
    <xf numFmtId="3" fontId="5" fillId="24" borderId="11" xfId="0" applyNumberFormat="1" applyFont="1" applyFill="1" applyBorder="1" applyAlignment="1" applyProtection="1">
      <alignment horizontal="left" vertical="center"/>
      <protection/>
    </xf>
    <xf numFmtId="3" fontId="5" fillId="24" borderId="14" xfId="0" applyNumberFormat="1" applyFont="1" applyFill="1" applyBorder="1" applyAlignment="1" applyProtection="1">
      <alignment horizontal="right" vertical="center"/>
      <protection/>
    </xf>
    <xf numFmtId="3" fontId="5" fillId="24" borderId="12" xfId="0" applyNumberFormat="1" applyFont="1" applyFill="1" applyBorder="1" applyAlignment="1" applyProtection="1">
      <alignment horizontal="right" vertical="center"/>
      <protection/>
    </xf>
    <xf numFmtId="3" fontId="5" fillId="24" borderId="20" xfId="0" applyNumberFormat="1" applyFont="1" applyFill="1" applyBorder="1" applyAlignment="1" applyProtection="1">
      <alignment horizontal="right" vertical="center"/>
      <protection/>
    </xf>
    <xf numFmtId="3" fontId="5" fillId="24" borderId="19" xfId="0" applyNumberFormat="1" applyFont="1" applyFill="1" applyBorder="1" applyAlignment="1" applyProtection="1">
      <alignment horizontal="right" vertical="center" wrapText="1"/>
      <protection/>
    </xf>
    <xf numFmtId="3" fontId="5" fillId="24" borderId="12" xfId="0" applyNumberFormat="1" applyFont="1" applyFill="1" applyBorder="1" applyAlignment="1" applyProtection="1">
      <alignment horizontal="left" vertical="center"/>
      <protection/>
    </xf>
    <xf numFmtId="3" fontId="5" fillId="24" borderId="19" xfId="0" applyNumberFormat="1" applyFont="1" applyFill="1" applyBorder="1" applyAlignment="1" applyProtection="1">
      <alignment horizontal="right" vertical="center"/>
      <protection/>
    </xf>
    <xf numFmtId="3" fontId="5" fillId="24" borderId="0" xfId="0" applyNumberFormat="1" applyFont="1" applyFill="1" applyAlignment="1" applyProtection="1">
      <alignment horizontal="right" vertical="center"/>
      <protection/>
    </xf>
    <xf numFmtId="0" fontId="2" fillId="24" borderId="12" xfId="0" applyNumberFormat="1" applyFont="1" applyFill="1" applyBorder="1" applyAlignment="1" applyProtection="1">
      <alignment vertical="center" wrapText="1"/>
      <protection/>
    </xf>
    <xf numFmtId="0" fontId="3" fillId="24" borderId="10" xfId="0" applyNumberFormat="1" applyFont="1" applyFill="1" applyBorder="1" applyAlignment="1" applyProtection="1">
      <alignment vertical="center" wrapText="1"/>
      <protection/>
    </xf>
    <xf numFmtId="0" fontId="2" fillId="24" borderId="10" xfId="0" applyNumberFormat="1" applyFont="1" applyFill="1" applyBorder="1" applyAlignment="1" applyProtection="1">
      <alignment vertical="center" wrapText="1"/>
      <protection/>
    </xf>
    <xf numFmtId="0" fontId="0" fillId="0" borderId="10" xfId="0" applyBorder="1" applyAlignment="1">
      <alignment vertical="center" wrapText="1"/>
    </xf>
    <xf numFmtId="0" fontId="0" fillId="0" borderId="0" xfId="0"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wrapText="1"/>
    </xf>
    <xf numFmtId="0" fontId="3" fillId="0" borderId="10" xfId="0" applyFont="1" applyBorder="1" applyAlignment="1">
      <alignment vertical="center" wrapText="1"/>
    </xf>
    <xf numFmtId="0" fontId="3" fillId="0" borderId="10" xfId="0" applyNumberFormat="1" applyFont="1" applyBorder="1" applyAlignment="1">
      <alignment vertical="center" wrapText="1"/>
    </xf>
    <xf numFmtId="0" fontId="3" fillId="0" borderId="10" xfId="0" applyNumberFormat="1" applyFont="1" applyFill="1" applyBorder="1" applyAlignment="1">
      <alignment vertical="center" wrapText="1"/>
    </xf>
    <xf numFmtId="0" fontId="5" fillId="24" borderId="10" xfId="0" applyNumberFormat="1" applyFont="1" applyFill="1" applyBorder="1" applyAlignment="1" applyProtection="1">
      <alignment vertical="center" wrapText="1"/>
      <protection/>
    </xf>
    <xf numFmtId="0" fontId="24" fillId="24" borderId="12" xfId="0" applyNumberFormat="1" applyFont="1" applyFill="1" applyBorder="1" applyAlignment="1" applyProtection="1">
      <alignment vertical="center" wrapText="1"/>
      <protection/>
    </xf>
    <xf numFmtId="3" fontId="5" fillId="0" borderId="12" xfId="0" applyNumberFormat="1" applyFont="1" applyBorder="1" applyAlignment="1">
      <alignment vertical="center"/>
    </xf>
    <xf numFmtId="184" fontId="5" fillId="0" borderId="12" xfId="0" applyNumberFormat="1" applyFont="1" applyFill="1" applyBorder="1" applyAlignment="1">
      <alignment vertical="center"/>
    </xf>
    <xf numFmtId="0" fontId="24" fillId="0" borderId="12" xfId="0" applyFont="1" applyBorder="1" applyAlignment="1">
      <alignment vertical="center" wrapText="1"/>
    </xf>
    <xf numFmtId="0" fontId="5" fillId="0" borderId="12" xfId="0" applyFont="1" applyBorder="1" applyAlignment="1">
      <alignment vertical="center"/>
    </xf>
    <xf numFmtId="0" fontId="5" fillId="24" borderId="10" xfId="0" applyNumberFormat="1" applyFont="1" applyFill="1" applyBorder="1" applyAlignment="1" applyProtection="1">
      <alignment vertical="center" wrapText="1"/>
      <protection/>
    </xf>
    <xf numFmtId="0" fontId="5" fillId="0" borderId="10" xfId="0" applyFont="1" applyBorder="1" applyAlignment="1">
      <alignment vertical="center"/>
    </xf>
    <xf numFmtId="0" fontId="24" fillId="0" borderId="10" xfId="0" applyFont="1" applyBorder="1" applyAlignment="1">
      <alignment vertical="center" wrapText="1"/>
    </xf>
    <xf numFmtId="3" fontId="5" fillId="0" borderId="10" xfId="0" applyNumberFormat="1" applyFont="1" applyBorder="1" applyAlignment="1">
      <alignment vertical="center"/>
    </xf>
    <xf numFmtId="0" fontId="24" fillId="24" borderId="10" xfId="0" applyNumberFormat="1" applyFont="1" applyFill="1" applyBorder="1" applyAlignment="1" applyProtection="1">
      <alignment vertical="center" wrapText="1"/>
      <protection/>
    </xf>
    <xf numFmtId="0" fontId="5" fillId="0" borderId="10" xfId="0" applyFont="1" applyBorder="1" applyAlignment="1">
      <alignment vertical="center" wrapText="1"/>
    </xf>
    <xf numFmtId="0" fontId="5" fillId="0" borderId="10" xfId="0" applyNumberFormat="1" applyFont="1" applyBorder="1" applyAlignment="1">
      <alignment vertical="center"/>
    </xf>
    <xf numFmtId="0" fontId="5" fillId="0" borderId="10" xfId="0" applyNumberFormat="1" applyFont="1" applyBorder="1" applyAlignment="1">
      <alignment vertical="center" wrapText="1"/>
    </xf>
    <xf numFmtId="0" fontId="5" fillId="0" borderId="10" xfId="0" applyNumberFormat="1" applyFont="1" applyFill="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5" fillId="0" borderId="10" xfId="0" applyFont="1" applyBorder="1" applyAlignment="1">
      <alignment horizontal="center" vertical="center" wrapText="1"/>
    </xf>
    <xf numFmtId="3" fontId="5" fillId="24" borderId="21" xfId="0" applyNumberFormat="1" applyFont="1" applyFill="1" applyBorder="1" applyAlignment="1" applyProtection="1">
      <alignment horizontal="center" vertical="center"/>
      <protection/>
    </xf>
    <xf numFmtId="3" fontId="5" fillId="24" borderId="12" xfId="0" applyNumberFormat="1" applyFont="1" applyFill="1" applyBorder="1" applyAlignment="1" applyProtection="1">
      <alignment horizontal="center" vertical="center" wrapText="1"/>
      <protection/>
    </xf>
    <xf numFmtId="3" fontId="5" fillId="24" borderId="19" xfId="0" applyNumberFormat="1" applyFont="1" applyFill="1" applyBorder="1" applyAlignment="1" applyProtection="1">
      <alignment horizontal="center" vertical="center" wrapText="1"/>
      <protection/>
    </xf>
    <xf numFmtId="3" fontId="5" fillId="24" borderId="10" xfId="0" applyNumberFormat="1" applyFont="1" applyFill="1" applyBorder="1" applyAlignment="1" applyProtection="1">
      <alignment horizontal="center" vertical="center" wrapText="1"/>
      <protection/>
    </xf>
    <xf numFmtId="3" fontId="5" fillId="24" borderId="10" xfId="0" applyNumberFormat="1" applyFont="1" applyFill="1" applyBorder="1" applyAlignment="1" applyProtection="1">
      <alignment horizontal="right" vertical="center" wrapText="1"/>
      <protection/>
    </xf>
    <xf numFmtId="3" fontId="5" fillId="24" borderId="13" xfId="0" applyNumberFormat="1" applyFont="1" applyFill="1" applyBorder="1" applyAlignment="1" applyProtection="1">
      <alignment horizontal="right" vertical="center" wrapText="1"/>
      <protection/>
    </xf>
    <xf numFmtId="3" fontId="5" fillId="24" borderId="14" xfId="0" applyNumberFormat="1" applyFont="1" applyFill="1" applyBorder="1" applyAlignment="1" applyProtection="1">
      <alignment horizontal="right" vertical="center" wrapText="1"/>
      <protection/>
    </xf>
    <xf numFmtId="3" fontId="5" fillId="24" borderId="12" xfId="0" applyNumberFormat="1" applyFont="1" applyFill="1" applyBorder="1" applyAlignment="1" applyProtection="1">
      <alignment horizontal="right" vertical="center" wrapText="1"/>
      <protection/>
    </xf>
    <xf numFmtId="3" fontId="5" fillId="24" borderId="21" xfId="0" applyNumberFormat="1" applyFont="1" applyFill="1" applyBorder="1" applyAlignment="1" applyProtection="1">
      <alignment horizontal="right" vertical="center"/>
      <protection/>
    </xf>
    <xf numFmtId="191" fontId="0" fillId="24" borderId="0" xfId="0" applyNumberFormat="1" applyFont="1" applyFill="1" applyAlignment="1" applyProtection="1">
      <alignment/>
      <protection/>
    </xf>
    <xf numFmtId="3" fontId="5" fillId="24" borderId="11" xfId="0" applyNumberFormat="1" applyFont="1" applyFill="1" applyBorder="1" applyAlignment="1" applyProtection="1">
      <alignment horizontal="right" vertical="center" wrapText="1"/>
      <protection/>
    </xf>
    <xf numFmtId="0" fontId="0" fillId="24" borderId="0" xfId="0" applyFill="1" applyAlignment="1">
      <alignment wrapText="1"/>
    </xf>
    <xf numFmtId="3" fontId="5" fillId="24" borderId="10" xfId="0" applyNumberFormat="1" applyFont="1" applyFill="1" applyBorder="1" applyAlignment="1" applyProtection="1">
      <alignment horizontal="left" vertical="center" wrapText="1"/>
      <protection/>
    </xf>
    <xf numFmtId="3" fontId="0" fillId="24" borderId="10" xfId="0" applyNumberFormat="1" applyFont="1" applyFill="1" applyBorder="1" applyAlignment="1" applyProtection="1">
      <alignment vertical="center" wrapText="1"/>
      <protection/>
    </xf>
    <xf numFmtId="3" fontId="0" fillId="24" borderId="0" xfId="0" applyNumberFormat="1" applyFont="1" applyFill="1" applyAlignment="1" applyProtection="1">
      <alignment wrapText="1"/>
      <protection/>
    </xf>
    <xf numFmtId="3" fontId="5" fillId="24" borderId="10" xfId="0" applyNumberFormat="1" applyFont="1" applyFill="1" applyBorder="1" applyAlignment="1" applyProtection="1">
      <alignment vertical="center" wrapText="1"/>
      <protection/>
    </xf>
    <xf numFmtId="3" fontId="5" fillId="24" borderId="13" xfId="0" applyNumberFormat="1" applyFont="1" applyFill="1" applyBorder="1" applyAlignment="1" applyProtection="1">
      <alignment horizontal="left" vertical="center" wrapText="1"/>
      <protection/>
    </xf>
    <xf numFmtId="3" fontId="5" fillId="24" borderId="12" xfId="0" applyNumberFormat="1" applyFont="1" applyFill="1" applyBorder="1" applyAlignment="1" applyProtection="1">
      <alignment horizontal="left" vertical="center" wrapText="1"/>
      <protection/>
    </xf>
    <xf numFmtId="3" fontId="5" fillId="24" borderId="13" xfId="0" applyNumberFormat="1" applyFont="1" applyFill="1" applyBorder="1" applyAlignment="1" applyProtection="1">
      <alignment vertical="center" wrapText="1"/>
      <protection/>
    </xf>
    <xf numFmtId="3" fontId="5" fillId="24" borderId="12" xfId="0" applyNumberFormat="1" applyFont="1" applyFill="1" applyBorder="1" applyAlignment="1" applyProtection="1">
      <alignment vertical="center" wrapText="1"/>
      <protection/>
    </xf>
    <xf numFmtId="3" fontId="5" fillId="24" borderId="11" xfId="0" applyNumberFormat="1" applyFont="1" applyFill="1" applyBorder="1" applyAlignment="1" applyProtection="1">
      <alignment horizontal="left" vertical="center" wrapText="1"/>
      <protection/>
    </xf>
    <xf numFmtId="0" fontId="0" fillId="0" borderId="0" xfId="0" applyFont="1" applyAlignment="1">
      <alignment/>
    </xf>
    <xf numFmtId="0" fontId="29" fillId="0" borderId="0" xfId="0" applyFont="1" applyAlignment="1">
      <alignment/>
    </xf>
    <xf numFmtId="0" fontId="30" fillId="0" borderId="0" xfId="0" applyFont="1" applyAlignment="1">
      <alignment/>
    </xf>
    <xf numFmtId="0" fontId="31" fillId="0" borderId="0" xfId="0" applyFont="1" applyAlignment="1">
      <alignment/>
    </xf>
    <xf numFmtId="0" fontId="4" fillId="0" borderId="0" xfId="0" applyFont="1" applyAlignment="1">
      <alignment/>
    </xf>
    <xf numFmtId="0" fontId="29" fillId="0" borderId="0" xfId="0" applyFont="1" applyAlignment="1">
      <alignment vertical="center"/>
    </xf>
    <xf numFmtId="0" fontId="34" fillId="0" borderId="0" xfId="41">
      <alignment/>
      <protection/>
    </xf>
    <xf numFmtId="0" fontId="6" fillId="0" borderId="0" xfId="41" applyFont="1">
      <alignment/>
      <protection/>
    </xf>
    <xf numFmtId="192" fontId="34" fillId="0" borderId="0" xfId="41" applyNumberFormat="1">
      <alignment/>
      <protection/>
    </xf>
    <xf numFmtId="0" fontId="16" fillId="0" borderId="10" xfId="41" applyFont="1" applyFill="1" applyBorder="1" applyAlignment="1">
      <alignment horizontal="center" vertical="center" wrapText="1" shrinkToFit="1"/>
      <protection/>
    </xf>
    <xf numFmtId="0" fontId="6" fillId="0" borderId="10" xfId="41" applyFont="1" applyFill="1" applyBorder="1" applyAlignment="1">
      <alignment horizontal="center" vertical="center" wrapText="1" shrinkToFit="1"/>
      <protection/>
    </xf>
    <xf numFmtId="0" fontId="16" fillId="0" borderId="10" xfId="40" applyFont="1" applyFill="1" applyBorder="1" applyAlignment="1">
      <alignment horizontal="center" vertical="center"/>
      <protection/>
    </xf>
    <xf numFmtId="0" fontId="36" fillId="0" borderId="0" xfId="41" applyFont="1">
      <alignment/>
      <protection/>
    </xf>
    <xf numFmtId="0" fontId="16" fillId="0" borderId="10" xfId="40" applyFont="1" applyFill="1" applyBorder="1" applyAlignment="1">
      <alignment horizontal="center" vertical="center" wrapText="1"/>
      <protection/>
    </xf>
    <xf numFmtId="0" fontId="37" fillId="0" borderId="22" xfId="0" applyFont="1" applyBorder="1" applyAlignment="1">
      <alignment horizontal="left" vertical="center" shrinkToFit="1"/>
    </xf>
    <xf numFmtId="0" fontId="37" fillId="0" borderId="17" xfId="0" applyFont="1" applyBorder="1" applyAlignment="1">
      <alignment horizontal="left" vertical="center" shrinkToFit="1"/>
    </xf>
    <xf numFmtId="193" fontId="37" fillId="0" borderId="17" xfId="0" applyNumberFormat="1" applyFont="1" applyBorder="1" applyAlignment="1">
      <alignment horizontal="right" vertical="center" shrinkToFit="1"/>
    </xf>
    <xf numFmtId="4" fontId="37" fillId="0" borderId="17" xfId="0" applyNumberFormat="1" applyFont="1" applyBorder="1" applyAlignment="1">
      <alignment horizontal="right" vertical="center" shrinkToFit="1"/>
    </xf>
    <xf numFmtId="0" fontId="37" fillId="0" borderId="17" xfId="0" applyFont="1" applyBorder="1" applyAlignment="1">
      <alignment horizontal="right" vertical="center" shrinkToFit="1"/>
    </xf>
    <xf numFmtId="192" fontId="37" fillId="0" borderId="17" xfId="0" applyNumberFormat="1" applyFont="1" applyBorder="1" applyAlignment="1">
      <alignment horizontal="right" vertical="center" shrinkToFit="1"/>
    </xf>
    <xf numFmtId="0" fontId="37" fillId="0" borderId="17" xfId="0" applyNumberFormat="1" applyFont="1" applyBorder="1" applyAlignment="1">
      <alignment horizontal="right" vertical="center" shrinkToFit="1"/>
    </xf>
    <xf numFmtId="0" fontId="0" fillId="0" borderId="0" xfId="0" applyFill="1" applyAlignment="1">
      <alignment horizontal="center" vertical="center"/>
    </xf>
    <xf numFmtId="0" fontId="37" fillId="0" borderId="23" xfId="0" applyFont="1" applyBorder="1" applyAlignment="1">
      <alignment horizontal="left" vertical="center" shrinkToFit="1"/>
    </xf>
    <xf numFmtId="0" fontId="37" fillId="0" borderId="24" xfId="0" applyFont="1" applyBorder="1" applyAlignment="1">
      <alignment horizontal="left" vertical="center" shrinkToFit="1"/>
    </xf>
    <xf numFmtId="0" fontId="37" fillId="0" borderId="25" xfId="0" applyFont="1" applyBorder="1" applyAlignment="1">
      <alignment horizontal="left" vertical="center" shrinkToFit="1"/>
    </xf>
    <xf numFmtId="0" fontId="38" fillId="0" borderId="0" xfId="0" applyFont="1" applyBorder="1" applyAlignment="1">
      <alignment horizontal="center" vertical="center" shrinkToFit="1"/>
    </xf>
    <xf numFmtId="0" fontId="38" fillId="0" borderId="0" xfId="0" applyFont="1" applyBorder="1" applyAlignment="1">
      <alignment horizontal="left" vertical="center" shrinkToFit="1"/>
    </xf>
    <xf numFmtId="4" fontId="38" fillId="0" borderId="0" xfId="0" applyNumberFormat="1" applyFont="1" applyBorder="1" applyAlignment="1">
      <alignment horizontal="right" vertical="center" shrinkToFit="1"/>
    </xf>
    <xf numFmtId="0" fontId="38" fillId="0" borderId="0" xfId="0" applyFont="1" applyBorder="1" applyAlignment="1">
      <alignment horizontal="right" vertical="center" shrinkToFit="1"/>
    </xf>
    <xf numFmtId="192" fontId="0" fillId="0" borderId="0" xfId="0" applyNumberFormat="1" applyBorder="1" applyAlignment="1">
      <alignment horizontal="center" vertical="center"/>
    </xf>
    <xf numFmtId="0" fontId="0" fillId="0" borderId="0" xfId="0" applyFill="1" applyBorder="1" applyAlignment="1">
      <alignment horizontal="center" vertical="center"/>
    </xf>
    <xf numFmtId="192" fontId="0" fillId="0" borderId="0" xfId="0" applyNumberFormat="1" applyAlignment="1">
      <alignment horizontal="center" vertical="center"/>
    </xf>
    <xf numFmtId="0" fontId="37" fillId="0" borderId="26" xfId="0" applyFont="1" applyBorder="1" applyAlignment="1">
      <alignment horizontal="left" vertical="center" shrinkToFit="1"/>
    </xf>
    <xf numFmtId="0" fontId="37" fillId="0" borderId="27" xfId="0" applyFont="1" applyBorder="1" applyAlignment="1">
      <alignment horizontal="left" vertical="center" shrinkToFit="1"/>
    </xf>
    <xf numFmtId="193" fontId="37" fillId="0" borderId="27" xfId="0" applyNumberFormat="1" applyFont="1" applyBorder="1" applyAlignment="1">
      <alignment horizontal="right" vertical="center" shrinkToFit="1"/>
    </xf>
    <xf numFmtId="4" fontId="37" fillId="0" borderId="27" xfId="0" applyNumberFormat="1" applyFont="1" applyBorder="1" applyAlignment="1">
      <alignment horizontal="right" vertical="center" shrinkToFit="1"/>
    </xf>
    <xf numFmtId="0" fontId="37" fillId="0" borderId="27" xfId="0" applyFont="1" applyBorder="1" applyAlignment="1">
      <alignment horizontal="right" vertical="center" shrinkToFit="1"/>
    </xf>
    <xf numFmtId="192" fontId="37" fillId="0" borderId="27" xfId="0" applyNumberFormat="1" applyFont="1" applyBorder="1" applyAlignment="1">
      <alignment horizontal="right" vertical="center" shrinkToFit="1"/>
    </xf>
    <xf numFmtId="184" fontId="16" fillId="0" borderId="10" xfId="40" applyNumberFormat="1" applyFont="1" applyFill="1" applyBorder="1" applyAlignment="1">
      <alignment horizontal="center" vertical="center" wrapText="1"/>
      <protection/>
    </xf>
    <xf numFmtId="192" fontId="16" fillId="0" borderId="10" xfId="40" applyNumberFormat="1" applyFont="1" applyFill="1" applyBorder="1" applyAlignment="1">
      <alignment horizontal="center" vertical="center" wrapText="1"/>
      <protection/>
    </xf>
    <xf numFmtId="0" fontId="37" fillId="0" borderId="27" xfId="0" applyNumberFormat="1" applyFont="1" applyBorder="1" applyAlignment="1">
      <alignment horizontal="right" vertical="center" shrinkToFit="1"/>
    </xf>
    <xf numFmtId="4" fontId="16" fillId="0" borderId="10" xfId="40" applyNumberFormat="1" applyFont="1" applyFill="1" applyBorder="1" applyAlignment="1">
      <alignment horizontal="center" vertical="center" wrapText="1"/>
      <protection/>
    </xf>
    <xf numFmtId="0" fontId="1" fillId="24" borderId="0" xfId="0" applyNumberFormat="1" applyFont="1" applyFill="1" applyAlignment="1" applyProtection="1">
      <alignment vertical="center"/>
      <protection/>
    </xf>
    <xf numFmtId="0" fontId="0" fillId="24" borderId="0" xfId="0" applyFont="1" applyFill="1" applyAlignment="1">
      <alignment/>
    </xf>
    <xf numFmtId="0" fontId="5" fillId="24" borderId="0" xfId="0" applyNumberFormat="1" applyFont="1" applyFill="1" applyAlignment="1" applyProtection="1">
      <alignment vertical="center"/>
      <protection/>
    </xf>
    <xf numFmtId="0" fontId="37" fillId="26" borderId="10" xfId="0" applyFont="1" applyFill="1" applyBorder="1" applyAlignment="1">
      <alignment horizontal="left" vertical="center" shrinkToFit="1"/>
    </xf>
    <xf numFmtId="0" fontId="37" fillId="26" borderId="10" xfId="0" applyFont="1" applyFill="1" applyBorder="1" applyAlignment="1">
      <alignment horizontal="center" vertical="center" shrinkToFit="1"/>
    </xf>
    <xf numFmtId="10" fontId="37" fillId="26" borderId="10" xfId="0" applyNumberFormat="1" applyFont="1" applyFill="1" applyBorder="1" applyAlignment="1">
      <alignment horizontal="center" vertical="center" shrinkToFit="1"/>
    </xf>
    <xf numFmtId="4" fontId="37" fillId="24" borderId="10" xfId="0" applyNumberFormat="1" applyFont="1" applyFill="1" applyBorder="1" applyAlignment="1">
      <alignment horizontal="right" vertical="center" shrinkToFit="1"/>
    </xf>
    <xf numFmtId="184" fontId="5" fillId="24" borderId="10" xfId="0" applyNumberFormat="1" applyFont="1" applyFill="1" applyBorder="1" applyAlignment="1">
      <alignment/>
    </xf>
    <xf numFmtId="0" fontId="0" fillId="24" borderId="0" xfId="0" applyFill="1" applyAlignment="1">
      <alignment horizontal="center"/>
    </xf>
    <xf numFmtId="4" fontId="5" fillId="24" borderId="10" xfId="0" applyNumberFormat="1" applyFont="1" applyFill="1" applyBorder="1" applyAlignment="1">
      <alignment/>
    </xf>
    <xf numFmtId="0" fontId="5" fillId="24" borderId="10" xfId="0" applyFont="1" applyFill="1" applyBorder="1" applyAlignment="1">
      <alignment/>
    </xf>
    <xf numFmtId="193" fontId="5" fillId="0" borderId="10" xfId="0" applyNumberFormat="1" applyFont="1" applyFill="1" applyBorder="1" applyAlignment="1">
      <alignment horizontal="right" vertical="center" wrapText="1"/>
    </xf>
    <xf numFmtId="0" fontId="37" fillId="24" borderId="10" xfId="0" applyFont="1" applyFill="1" applyBorder="1" applyAlignment="1">
      <alignment horizontal="right" vertical="center" shrinkToFit="1"/>
    </xf>
    <xf numFmtId="3" fontId="37" fillId="24" borderId="10" xfId="0" applyNumberFormat="1" applyFont="1" applyFill="1" applyBorder="1" applyAlignment="1">
      <alignment horizontal="right" vertical="center" shrinkToFit="1"/>
    </xf>
    <xf numFmtId="3" fontId="5" fillId="24" borderId="10" xfId="0" applyNumberFormat="1" applyFont="1" applyFill="1" applyBorder="1" applyAlignment="1">
      <alignment/>
    </xf>
    <xf numFmtId="10" fontId="0" fillId="24" borderId="0" xfId="0" applyNumberFormat="1" applyFill="1" applyAlignment="1">
      <alignment/>
    </xf>
    <xf numFmtId="0" fontId="6" fillId="0" borderId="28" xfId="0" applyFont="1" applyFill="1" applyBorder="1" applyAlignment="1">
      <alignment horizontal="left" vertical="center"/>
    </xf>
    <xf numFmtId="0" fontId="1" fillId="0" borderId="0" xfId="0" applyFont="1" applyAlignment="1">
      <alignment vertical="center"/>
    </xf>
    <xf numFmtId="3" fontId="0" fillId="24" borderId="0" xfId="0" applyNumberFormat="1" applyFill="1" applyAlignment="1" applyProtection="1">
      <alignment/>
      <protection/>
    </xf>
    <xf numFmtId="0" fontId="0" fillId="0" borderId="0" xfId="0" applyFill="1" applyAlignment="1">
      <alignment vertical="center"/>
    </xf>
    <xf numFmtId="0" fontId="5" fillId="0" borderId="13"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3" fontId="5"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vertical="center"/>
      <protection/>
    </xf>
    <xf numFmtId="3" fontId="5" fillId="24" borderId="11" xfId="0" applyNumberFormat="1" applyFont="1" applyFill="1" applyBorder="1" applyAlignment="1" applyProtection="1">
      <alignment horizontal="center" vertical="center" wrapText="1"/>
      <protection/>
    </xf>
    <xf numFmtId="3" fontId="1" fillId="0" borderId="0" xfId="0" applyNumberFormat="1" applyFont="1" applyFill="1" applyAlignment="1" applyProtection="1">
      <alignment horizontal="center" vertical="center"/>
      <protection/>
    </xf>
    <xf numFmtId="3" fontId="1" fillId="0" borderId="0" xfId="0" applyNumberFormat="1" applyFont="1" applyFill="1" applyAlignment="1" applyProtection="1">
      <alignment horizontal="center" vertical="center"/>
      <protection/>
    </xf>
    <xf numFmtId="3" fontId="5" fillId="24" borderId="19" xfId="0" applyNumberFormat="1" applyFont="1" applyFill="1" applyBorder="1" applyAlignment="1" applyProtection="1">
      <alignment horizontal="center" vertical="center" wrapText="1"/>
      <protection/>
    </xf>
    <xf numFmtId="3" fontId="5" fillId="24" borderId="18" xfId="0" applyNumberFormat="1" applyFont="1" applyFill="1" applyBorder="1" applyAlignment="1" applyProtection="1">
      <alignment horizontal="center" vertical="center" wrapText="1"/>
      <protection/>
    </xf>
    <xf numFmtId="3" fontId="1" fillId="24" borderId="0" xfId="0" applyNumberFormat="1" applyFont="1" applyFill="1" applyAlignment="1" applyProtection="1">
      <alignment horizontal="center" vertical="center"/>
      <protection/>
    </xf>
    <xf numFmtId="3" fontId="5" fillId="24" borderId="0" xfId="0" applyNumberFormat="1" applyFont="1" applyFill="1" applyAlignment="1" applyProtection="1">
      <alignment horizontal="right" vertical="center"/>
      <protection/>
    </xf>
    <xf numFmtId="3" fontId="5" fillId="24" borderId="29" xfId="0" applyNumberFormat="1" applyFont="1" applyFill="1" applyBorder="1" applyAlignment="1" applyProtection="1">
      <alignment horizontal="right" vertical="center"/>
      <protection/>
    </xf>
    <xf numFmtId="3" fontId="5" fillId="24" borderId="20" xfId="0" applyNumberFormat="1" applyFont="1" applyFill="1" applyBorder="1" applyAlignment="1" applyProtection="1">
      <alignment horizontal="center" vertical="center" wrapText="1"/>
      <protection/>
    </xf>
    <xf numFmtId="3" fontId="5" fillId="24" borderId="12" xfId="0" applyNumberFormat="1" applyFont="1" applyFill="1" applyBorder="1" applyAlignment="1" applyProtection="1">
      <alignment horizontal="center" vertical="center"/>
      <protection/>
    </xf>
    <xf numFmtId="3" fontId="5" fillId="24" borderId="10" xfId="0" applyNumberFormat="1" applyFont="1" applyFill="1" applyBorder="1" applyAlignment="1" applyProtection="1">
      <alignment horizontal="center" vertical="center" wrapText="1"/>
      <protection/>
    </xf>
    <xf numFmtId="3" fontId="5" fillId="24"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vertical="center"/>
      <protection/>
    </xf>
    <xf numFmtId="3" fontId="6" fillId="24" borderId="17" xfId="0" applyNumberFormat="1" applyFont="1" applyFill="1" applyBorder="1" applyAlignment="1">
      <alignment horizontal="right" vertical="center" shrinkToFit="1"/>
    </xf>
    <xf numFmtId="0" fontId="31" fillId="0" borderId="0" xfId="0" applyFont="1" applyAlignment="1">
      <alignment horizontal="center"/>
    </xf>
    <xf numFmtId="57" fontId="32" fillId="24" borderId="0" xfId="0" applyNumberFormat="1" applyFont="1" applyFill="1" applyAlignment="1">
      <alignment horizontal="center"/>
    </xf>
    <xf numFmtId="0" fontId="33" fillId="0" borderId="0" xfId="0" applyFont="1" applyAlignment="1">
      <alignment horizontal="center" vertical="center"/>
    </xf>
    <xf numFmtId="0" fontId="28" fillId="0" borderId="0" xfId="0" applyFont="1" applyAlignment="1">
      <alignment horizontal="left"/>
    </xf>
    <xf numFmtId="3" fontId="1" fillId="24" borderId="0" xfId="0" applyNumberFormat="1" applyFont="1" applyFill="1" applyAlignment="1" applyProtection="1">
      <alignment horizontal="center" vertical="center"/>
      <protection/>
    </xf>
    <xf numFmtId="3" fontId="1" fillId="24" borderId="0" xfId="0" applyNumberFormat="1" applyFont="1" applyFill="1" applyAlignment="1" applyProtection="1">
      <alignment horizontal="center" vertical="center"/>
      <protection/>
    </xf>
    <xf numFmtId="3" fontId="5" fillId="24" borderId="0" xfId="0" applyNumberFormat="1" applyFont="1" applyFill="1" applyAlignment="1" applyProtection="1">
      <alignment horizontal="right" vertical="center"/>
      <protection/>
    </xf>
    <xf numFmtId="0" fontId="1" fillId="24"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Border="1" applyAlignment="1">
      <alignment horizontal="right" vertical="center"/>
    </xf>
    <xf numFmtId="0" fontId="1" fillId="0" borderId="0" xfId="0" applyFont="1" applyBorder="1" applyAlignment="1">
      <alignment horizontal="center" vertical="center"/>
    </xf>
    <xf numFmtId="3" fontId="5" fillId="24" borderId="29" xfId="0" applyNumberFormat="1" applyFont="1" applyFill="1" applyBorder="1" applyAlignment="1" applyProtection="1">
      <alignment horizontal="center" vertical="center" wrapText="1"/>
      <protection/>
    </xf>
    <xf numFmtId="3" fontId="5" fillId="24" borderId="30" xfId="0" applyNumberFormat="1" applyFont="1" applyFill="1" applyBorder="1" applyAlignment="1" applyProtection="1">
      <alignment horizontal="center" vertical="center" wrapText="1"/>
      <protection/>
    </xf>
    <xf numFmtId="3" fontId="5" fillId="24" borderId="12" xfId="0" applyNumberFormat="1" applyFont="1" applyFill="1" applyBorder="1" applyAlignment="1" applyProtection="1">
      <alignment horizontal="center" vertical="center" wrapText="1"/>
      <protection/>
    </xf>
    <xf numFmtId="3" fontId="5" fillId="24" borderId="13" xfId="0" applyNumberFormat="1" applyFont="1" applyFill="1" applyBorder="1" applyAlignment="1" applyProtection="1">
      <alignment horizontal="center" vertical="center" wrapText="1"/>
      <protection/>
    </xf>
    <xf numFmtId="3" fontId="5" fillId="0" borderId="29" xfId="0" applyNumberFormat="1" applyFont="1" applyFill="1" applyBorder="1" applyAlignment="1" applyProtection="1">
      <alignment horizontal="right" vertical="center"/>
      <protection/>
    </xf>
    <xf numFmtId="0" fontId="5" fillId="0" borderId="29" xfId="0"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center" vertical="center"/>
      <protection/>
    </xf>
    <xf numFmtId="0" fontId="5" fillId="0" borderId="31"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protection/>
    </xf>
    <xf numFmtId="0" fontId="5" fillId="0" borderId="32"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2" fillId="24" borderId="10" xfId="0" applyNumberFormat="1" applyFont="1" applyFill="1" applyBorder="1" applyAlignment="1" applyProtection="1">
      <alignment horizontal="center" vertical="center" wrapText="1"/>
      <protection/>
    </xf>
    <xf numFmtId="0" fontId="2" fillId="24"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92" fontId="16" fillId="0" borderId="13" xfId="40" applyNumberFormat="1" applyFont="1" applyFill="1" applyBorder="1" applyAlignment="1">
      <alignment horizontal="center" vertical="center" wrapText="1"/>
      <protection/>
    </xf>
    <xf numFmtId="192" fontId="16" fillId="0" borderId="12" xfId="40" applyNumberFormat="1" applyFont="1" applyFill="1" applyBorder="1" applyAlignment="1">
      <alignment horizontal="center" vertical="center" wrapText="1"/>
      <protection/>
    </xf>
    <xf numFmtId="0" fontId="16" fillId="0" borderId="13" xfId="40" applyFont="1" applyFill="1" applyBorder="1" applyAlignment="1">
      <alignment horizontal="center" vertical="center" wrapText="1"/>
      <protection/>
    </xf>
    <xf numFmtId="0" fontId="16" fillId="0" borderId="12" xfId="40" applyFont="1" applyFill="1" applyBorder="1" applyAlignment="1">
      <alignment horizontal="center" vertical="center" wrapText="1"/>
      <protection/>
    </xf>
    <xf numFmtId="0" fontId="16" fillId="0" borderId="11" xfId="40" applyFont="1" applyFill="1" applyBorder="1" applyAlignment="1">
      <alignment horizontal="center" vertical="center"/>
      <protection/>
    </xf>
    <xf numFmtId="0" fontId="16" fillId="0" borderId="15" xfId="40" applyFont="1" applyFill="1" applyBorder="1" applyAlignment="1">
      <alignment horizontal="center" vertical="center"/>
      <protection/>
    </xf>
    <xf numFmtId="0" fontId="16" fillId="0" borderId="14" xfId="40" applyFont="1" applyFill="1" applyBorder="1" applyAlignment="1">
      <alignment horizontal="center" vertical="center"/>
      <protection/>
    </xf>
    <xf numFmtId="0" fontId="35" fillId="0" borderId="0" xfId="42" applyFont="1" applyAlignment="1">
      <alignment horizontal="center" vertical="center" wrapText="1"/>
      <protection/>
    </xf>
    <xf numFmtId="0" fontId="16" fillId="0" borderId="10" xfId="41" applyFont="1" applyFill="1" applyBorder="1" applyAlignment="1">
      <alignment horizontal="center" vertical="center" wrapText="1" shrinkToFit="1"/>
      <protection/>
    </xf>
    <xf numFmtId="0" fontId="16" fillId="0" borderId="10" xfId="40" applyFont="1" applyFill="1" applyBorder="1" applyAlignment="1">
      <alignment horizontal="center" vertical="center"/>
      <protection/>
    </xf>
    <xf numFmtId="0" fontId="5" fillId="24" borderId="29" xfId="0" applyNumberFormat="1" applyFont="1" applyFill="1" applyBorder="1" applyAlignment="1" applyProtection="1">
      <alignment horizontal="right" vertical="center"/>
      <protection/>
    </xf>
    <xf numFmtId="0" fontId="5" fillId="24" borderId="30" xfId="0" applyFont="1" applyFill="1" applyBorder="1" applyAlignment="1">
      <alignment horizontal="left" wrapText="1"/>
    </xf>
    <xf numFmtId="0" fontId="5" fillId="24" borderId="30" xfId="0" applyFont="1" applyFill="1" applyBorder="1" applyAlignment="1">
      <alignment horizontal="left"/>
    </xf>
    <xf numFmtId="0" fontId="39" fillId="0" borderId="0" xfId="0" applyFont="1" applyAlignment="1">
      <alignment horizontal="center"/>
    </xf>
    <xf numFmtId="0" fontId="1" fillId="0" borderId="0" xfId="0" applyNumberFormat="1" applyFont="1" applyFill="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0" fillId="0" borderId="0" xfId="0" applyAlignment="1">
      <alignment horizont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4年度广西壮族自治区本级部门决算收支汇总表" xfId="40"/>
    <cellStyle name="常规_2015年广西壮族自治区本级部门决算收支汇总表(0622莫先孔提供)" xfId="41"/>
    <cellStyle name="常规_区直一级预算单位2013年部门决算收支数"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0"/>
  <sheetViews>
    <sheetView zoomScalePageLayoutView="0" workbookViewId="0" topLeftCell="A4">
      <selection activeCell="A11" sqref="A11:IV11"/>
    </sheetView>
  </sheetViews>
  <sheetFormatPr defaultColWidth="9.00390625" defaultRowHeight="14.25"/>
  <cols>
    <col min="1" max="1" width="13.625" style="169" customWidth="1"/>
    <col min="2" max="2" width="14.75390625" style="169" customWidth="1"/>
    <col min="3" max="3" width="9.00390625" style="169" customWidth="1"/>
    <col min="4" max="4" width="10.50390625" style="169" bestFit="1" customWidth="1"/>
    <col min="5" max="5" width="18.25390625" style="169" bestFit="1" customWidth="1"/>
    <col min="6" max="16384" width="9.00390625" style="169" customWidth="1"/>
  </cols>
  <sheetData>
    <row r="1" spans="1:3" ht="20.25">
      <c r="A1" s="252" t="s">
        <v>637</v>
      </c>
      <c r="B1" s="252"/>
      <c r="C1" s="252"/>
    </row>
    <row r="2" spans="1:13" s="171" customFormat="1" ht="30.75" customHeight="1">
      <c r="A2" s="251" t="s">
        <v>639</v>
      </c>
      <c r="B2" s="251"/>
      <c r="C2" s="251"/>
      <c r="D2" s="251"/>
      <c r="E2" s="251"/>
      <c r="F2" s="251"/>
      <c r="G2" s="251"/>
      <c r="H2" s="251"/>
      <c r="I2" s="251"/>
      <c r="J2" s="251"/>
      <c r="K2" s="174"/>
      <c r="L2" s="174"/>
      <c r="M2" s="170"/>
    </row>
    <row r="3" spans="2:10" ht="27.75" customHeight="1">
      <c r="B3" s="172" t="s">
        <v>642</v>
      </c>
      <c r="C3" s="172"/>
      <c r="D3" s="172"/>
      <c r="E3" s="172"/>
      <c r="F3" s="172"/>
      <c r="G3" s="172"/>
      <c r="H3" s="172"/>
      <c r="I3" s="172"/>
      <c r="J3" s="172"/>
    </row>
    <row r="4" spans="2:10" ht="27.75" customHeight="1">
      <c r="B4" s="172" t="s">
        <v>643</v>
      </c>
      <c r="C4" s="172"/>
      <c r="D4" s="172"/>
      <c r="E4" s="172"/>
      <c r="F4" s="172"/>
      <c r="G4" s="172"/>
      <c r="H4" s="172"/>
      <c r="I4" s="172"/>
      <c r="J4" s="172"/>
    </row>
    <row r="5" spans="2:10" ht="27.75" customHeight="1">
      <c r="B5" s="172" t="s">
        <v>644</v>
      </c>
      <c r="C5" s="172"/>
      <c r="D5" s="172"/>
      <c r="E5" s="172"/>
      <c r="F5" s="172"/>
      <c r="G5" s="172"/>
      <c r="H5" s="172"/>
      <c r="I5" s="172"/>
      <c r="J5" s="172"/>
    </row>
    <row r="6" spans="2:10" ht="27.75" customHeight="1">
      <c r="B6" s="172" t="s">
        <v>645</v>
      </c>
      <c r="C6" s="172"/>
      <c r="D6" s="172"/>
      <c r="E6" s="172"/>
      <c r="F6" s="172"/>
      <c r="G6" s="172"/>
      <c r="H6" s="172"/>
      <c r="I6" s="172"/>
      <c r="J6" s="172"/>
    </row>
    <row r="7" spans="2:10" ht="27.75" customHeight="1">
      <c r="B7" s="172" t="s">
        <v>646</v>
      </c>
      <c r="C7" s="172"/>
      <c r="D7" s="172"/>
      <c r="E7" s="172"/>
      <c r="F7" s="172"/>
      <c r="G7" s="172"/>
      <c r="H7" s="172"/>
      <c r="I7" s="172"/>
      <c r="J7" s="172"/>
    </row>
    <row r="8" spans="2:10" ht="27.75" customHeight="1">
      <c r="B8" s="172" t="s">
        <v>647</v>
      </c>
      <c r="C8" s="172"/>
      <c r="D8" s="172"/>
      <c r="E8" s="172"/>
      <c r="F8" s="172"/>
      <c r="G8" s="172"/>
      <c r="H8" s="172"/>
      <c r="I8" s="172"/>
      <c r="J8" s="172"/>
    </row>
    <row r="9" spans="2:10" ht="27.75" customHeight="1">
      <c r="B9" s="172" t="s">
        <v>650</v>
      </c>
      <c r="C9" s="172"/>
      <c r="D9" s="172"/>
      <c r="E9" s="172"/>
      <c r="F9" s="172"/>
      <c r="G9" s="172"/>
      <c r="H9" s="172"/>
      <c r="I9" s="172"/>
      <c r="J9" s="172"/>
    </row>
    <row r="10" spans="2:10" ht="27.75" customHeight="1">
      <c r="B10" s="172" t="s">
        <v>634</v>
      </c>
      <c r="C10" s="172"/>
      <c r="D10" s="172"/>
      <c r="E10" s="172"/>
      <c r="F10" s="172"/>
      <c r="G10" s="172"/>
      <c r="H10" s="172"/>
      <c r="I10" s="172"/>
      <c r="J10" s="172"/>
    </row>
    <row r="11" spans="2:10" ht="27.75" customHeight="1">
      <c r="B11" s="172" t="s">
        <v>651</v>
      </c>
      <c r="C11" s="172"/>
      <c r="D11" s="172"/>
      <c r="E11" s="172"/>
      <c r="F11" s="172"/>
      <c r="G11" s="172"/>
      <c r="H11" s="172"/>
      <c r="I11" s="172"/>
      <c r="J11" s="172"/>
    </row>
    <row r="12" spans="2:10" ht="27.75" customHeight="1">
      <c r="B12" s="172" t="s">
        <v>652</v>
      </c>
      <c r="C12" s="172"/>
      <c r="D12" s="172"/>
      <c r="E12" s="172"/>
      <c r="F12" s="172"/>
      <c r="G12" s="172"/>
      <c r="H12" s="172"/>
      <c r="I12" s="172"/>
      <c r="J12" s="172"/>
    </row>
    <row r="13" spans="2:10" ht="27.75" customHeight="1">
      <c r="B13" s="172" t="s">
        <v>653</v>
      </c>
      <c r="C13" s="172"/>
      <c r="D13" s="172"/>
      <c r="E13" s="172"/>
      <c r="F13" s="172"/>
      <c r="G13" s="172"/>
      <c r="H13" s="172"/>
      <c r="I13" s="172"/>
      <c r="J13" s="172"/>
    </row>
    <row r="14" spans="2:10" ht="27.75" customHeight="1">
      <c r="B14" s="172" t="s">
        <v>654</v>
      </c>
      <c r="C14" s="172"/>
      <c r="D14" s="172"/>
      <c r="E14" s="172"/>
      <c r="F14" s="172"/>
      <c r="G14" s="172"/>
      <c r="H14" s="172"/>
      <c r="I14" s="172"/>
      <c r="J14" s="172"/>
    </row>
    <row r="15" spans="2:10" ht="27.75" customHeight="1">
      <c r="B15" s="172" t="s">
        <v>655</v>
      </c>
      <c r="C15" s="172"/>
      <c r="D15" s="172"/>
      <c r="E15" s="172"/>
      <c r="F15" s="172"/>
      <c r="G15" s="172"/>
      <c r="H15" s="172"/>
      <c r="I15" s="172"/>
      <c r="J15" s="172"/>
    </row>
    <row r="16" spans="2:10" ht="27.75" customHeight="1">
      <c r="B16" s="172" t="s">
        <v>649</v>
      </c>
      <c r="C16" s="172"/>
      <c r="D16" s="172"/>
      <c r="E16" s="172"/>
      <c r="F16" s="172"/>
      <c r="G16" s="172"/>
      <c r="H16" s="172"/>
      <c r="I16" s="172"/>
      <c r="J16" s="172"/>
    </row>
    <row r="17" spans="2:15" ht="27.75" customHeight="1">
      <c r="B17" s="172" t="s">
        <v>656</v>
      </c>
      <c r="C17" s="173"/>
      <c r="D17" s="173"/>
      <c r="E17" s="173"/>
      <c r="F17" s="173"/>
      <c r="G17" s="173"/>
      <c r="H17" s="173"/>
      <c r="I17" s="173"/>
      <c r="J17" s="173"/>
      <c r="O17" s="169" t="s">
        <v>638</v>
      </c>
    </row>
    <row r="18" spans="2:10" ht="27.75" customHeight="1">
      <c r="B18" s="172" t="s">
        <v>657</v>
      </c>
      <c r="C18" s="173"/>
      <c r="D18" s="173"/>
      <c r="E18" s="173"/>
      <c r="F18" s="173"/>
      <c r="G18" s="173"/>
      <c r="H18" s="173"/>
      <c r="I18" s="173"/>
      <c r="J18" s="173"/>
    </row>
    <row r="19" spans="2:10" ht="54" customHeight="1">
      <c r="B19" s="249" t="s">
        <v>641</v>
      </c>
      <c r="C19" s="249"/>
      <c r="D19" s="249"/>
      <c r="E19" s="249"/>
      <c r="F19" s="249"/>
      <c r="G19" s="249"/>
      <c r="H19" s="249"/>
      <c r="I19" s="249"/>
      <c r="J19" s="249"/>
    </row>
    <row r="20" spans="2:10" ht="31.5" customHeight="1">
      <c r="B20" s="250" t="s">
        <v>640</v>
      </c>
      <c r="C20" s="250"/>
      <c r="D20" s="250"/>
      <c r="E20" s="250"/>
      <c r="F20" s="250"/>
      <c r="G20" s="250"/>
      <c r="H20" s="250"/>
      <c r="I20" s="250"/>
      <c r="J20" s="250"/>
    </row>
  </sheetData>
  <sheetProtection/>
  <mergeCells count="4">
    <mergeCell ref="B19:J19"/>
    <mergeCell ref="B20:J20"/>
    <mergeCell ref="A2:J2"/>
    <mergeCell ref="A1:C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W64"/>
  <sheetViews>
    <sheetView tabSelected="1" zoomScalePageLayoutView="0" workbookViewId="0" topLeftCell="A1">
      <selection activeCell="C3" sqref="C3:C5"/>
    </sheetView>
  </sheetViews>
  <sheetFormatPr defaultColWidth="9.00390625" defaultRowHeight="14.25"/>
  <cols>
    <col min="1" max="1" width="19.00390625" style="69" customWidth="1"/>
    <col min="2" max="2" width="23.25390625" style="69" customWidth="1"/>
    <col min="3" max="3" width="18.875" style="69" customWidth="1"/>
    <col min="4" max="4" width="22.25390625" style="69" customWidth="1"/>
    <col min="5" max="5" width="9.875" style="69" customWidth="1"/>
    <col min="6" max="6" width="8.625" style="69" customWidth="1"/>
    <col min="7" max="7" width="8.875" style="69" customWidth="1"/>
    <col min="8" max="8" width="9.125" style="69" customWidth="1"/>
    <col min="9" max="9" width="8.625" style="69" customWidth="1"/>
    <col min="10" max="10" width="8.875" style="69" customWidth="1"/>
    <col min="11" max="11" width="6.625" style="69" customWidth="1"/>
    <col min="12" max="12" width="7.50390625" style="69" customWidth="1"/>
    <col min="13" max="13" width="8.625" style="69" customWidth="1"/>
    <col min="14" max="14" width="8.75390625" style="69" customWidth="1"/>
    <col min="15" max="15" width="7.875" style="69" customWidth="1"/>
    <col min="16" max="16" width="8.125" style="69" customWidth="1"/>
    <col min="17" max="17" width="6.375" style="69" customWidth="1"/>
    <col min="18" max="18" width="6.125" style="69" customWidth="1"/>
    <col min="19" max="19" width="6.75390625" style="69" customWidth="1"/>
    <col min="20" max="20" width="5.875" style="69" customWidth="1"/>
    <col min="21" max="21" width="5.75390625" style="69" customWidth="1"/>
    <col min="22" max="22" width="7.125" style="69" customWidth="1"/>
    <col min="23" max="23" width="6.875" style="69" customWidth="1"/>
    <col min="24" max="24" width="7.625" style="69" customWidth="1"/>
    <col min="25" max="25" width="7.00390625" style="69" customWidth="1"/>
    <col min="26" max="26" width="9.00390625" style="69" customWidth="1"/>
    <col min="27" max="27" width="8.125" style="69" customWidth="1"/>
    <col min="28" max="28" width="6.375" style="69" customWidth="1"/>
    <col min="29" max="29" width="6.25390625" style="69" customWidth="1"/>
    <col min="30" max="30" width="6.75390625" style="69" customWidth="1"/>
    <col min="31" max="31" width="6.875" style="69" customWidth="1"/>
    <col min="32" max="34" width="7.75390625" style="69" customWidth="1"/>
    <col min="35" max="35" width="7.00390625" style="69" customWidth="1"/>
    <col min="36" max="36" width="7.25390625" style="69" customWidth="1"/>
    <col min="37" max="37" width="7.50390625" style="69" customWidth="1"/>
    <col min="38" max="38" width="6.625" style="69" customWidth="1"/>
    <col min="39" max="39" width="10.00390625" style="69" customWidth="1"/>
    <col min="40" max="40" width="6.875" style="69" customWidth="1"/>
    <col min="41" max="41" width="7.375" style="69" customWidth="1"/>
    <col min="42" max="42" width="9.50390625" style="69" customWidth="1"/>
    <col min="43" max="43" width="8.25390625" style="69" customWidth="1"/>
    <col min="44" max="44" width="7.00390625" style="69" customWidth="1"/>
    <col min="45" max="45" width="7.625" style="69" customWidth="1"/>
    <col min="46" max="46" width="10.00390625" style="69" customWidth="1"/>
    <col min="47" max="47" width="7.50390625" style="69" customWidth="1"/>
    <col min="48" max="48" width="9.25390625" style="69" customWidth="1"/>
    <col min="49" max="49" width="7.00390625" style="69" customWidth="1"/>
    <col min="50" max="50" width="6.125" style="69" customWidth="1"/>
    <col min="51" max="51" width="6.25390625" style="69" customWidth="1"/>
    <col min="52" max="52" width="7.25390625" style="69" customWidth="1"/>
    <col min="53" max="53" width="7.75390625" style="69" customWidth="1"/>
    <col min="54" max="54" width="7.50390625" style="69" customWidth="1"/>
    <col min="55" max="55" width="6.25390625" style="69" customWidth="1"/>
    <col min="56" max="56" width="6.50390625" style="69" customWidth="1"/>
    <col min="57" max="57" width="9.25390625" style="69" customWidth="1"/>
    <col min="58" max="58" width="6.75390625" style="69" customWidth="1"/>
    <col min="59" max="59" width="8.125" style="69" customWidth="1"/>
    <col min="60" max="60" width="6.50390625" style="69" customWidth="1"/>
    <col min="61" max="61" width="6.25390625" style="69" customWidth="1"/>
    <col min="62" max="62" width="6.875" style="69" customWidth="1"/>
    <col min="63" max="63" width="5.625" style="69" customWidth="1"/>
    <col min="64" max="64" width="10.625" style="69" customWidth="1"/>
    <col min="65" max="65" width="6.625" style="69" customWidth="1"/>
    <col min="66" max="66" width="5.875" style="69" customWidth="1"/>
    <col min="67" max="67" width="8.375" style="69" customWidth="1"/>
    <col min="68" max="68" width="7.875" style="69" customWidth="1"/>
    <col min="69" max="69" width="7.75390625" style="69" customWidth="1"/>
    <col min="70" max="70" width="7.50390625" style="69" customWidth="1"/>
    <col min="71" max="71" width="6.625" style="69" customWidth="1"/>
    <col min="72" max="72" width="6.25390625" style="69" customWidth="1"/>
    <col min="73" max="73" width="6.00390625" style="69" customWidth="1"/>
    <col min="74" max="74" width="6.50390625" style="69" customWidth="1"/>
    <col min="75" max="75" width="10.875" style="69" customWidth="1"/>
    <col min="76" max="76" width="6.75390625" style="69" customWidth="1"/>
    <col min="77" max="77" width="6.00390625" style="69" customWidth="1"/>
    <col min="78" max="78" width="6.375" style="69" customWidth="1"/>
    <col min="79" max="79" width="8.50390625" style="69" customWidth="1"/>
    <col min="80" max="80" width="6.125" style="69" customWidth="1"/>
    <col min="81" max="81" width="6.375" style="69" customWidth="1"/>
    <col min="82" max="82" width="9.125" style="69" customWidth="1"/>
    <col min="83" max="83" width="6.00390625" style="69" customWidth="1"/>
    <col min="84" max="84" width="8.00390625" style="69" customWidth="1"/>
    <col min="85" max="85" width="6.875" style="69" customWidth="1"/>
    <col min="86" max="86" width="8.625" style="69" customWidth="1"/>
    <col min="87" max="87" width="6.00390625" style="69" customWidth="1"/>
    <col min="88" max="88" width="7.125" style="69" customWidth="1"/>
    <col min="89" max="89" width="8.75390625" style="69" customWidth="1"/>
    <col min="90" max="90" width="6.125" style="69" customWidth="1"/>
    <col min="91" max="91" width="6.00390625" style="69" customWidth="1"/>
    <col min="92" max="92" width="6.125" style="69" customWidth="1"/>
    <col min="93" max="93" width="5.25390625" style="69" customWidth="1"/>
    <col min="94" max="94" width="4.25390625" style="69" customWidth="1"/>
    <col min="95" max="95" width="6.875" style="69" customWidth="1"/>
    <col min="96" max="96" width="7.125" style="69" customWidth="1"/>
    <col min="97" max="97" width="8.50390625" style="69" customWidth="1"/>
    <col min="98" max="16384" width="9.00390625" style="69" customWidth="1"/>
  </cols>
  <sheetData>
    <row r="1" spans="1:49" ht="36" customHeight="1">
      <c r="A1" s="302" t="s">
        <v>359</v>
      </c>
      <c r="B1" s="302"/>
      <c r="C1" s="302"/>
      <c r="G1" s="228"/>
      <c r="AW1" s="82"/>
    </row>
    <row r="2" spans="1:4" ht="17.25" customHeight="1">
      <c r="A2" s="269" t="s">
        <v>302</v>
      </c>
      <c r="B2" s="269"/>
      <c r="C2" s="257"/>
      <c r="D2" s="227"/>
    </row>
    <row r="3" spans="1:49" ht="14.25">
      <c r="A3" s="270" t="s">
        <v>303</v>
      </c>
      <c r="B3" s="270" t="s">
        <v>178</v>
      </c>
      <c r="C3" s="271" t="s">
        <v>304</v>
      </c>
      <c r="AW3" s="83" t="s">
        <v>181</v>
      </c>
    </row>
    <row r="4" spans="1:3" ht="14.25">
      <c r="A4" s="270"/>
      <c r="B4" s="270"/>
      <c r="C4" s="272"/>
    </row>
    <row r="5" spans="1:3" ht="14.25">
      <c r="A5" s="270"/>
      <c r="B5" s="270"/>
      <c r="C5" s="273"/>
    </row>
    <row r="6" spans="1:3" ht="14.25">
      <c r="A6" s="232">
        <v>301</v>
      </c>
      <c r="B6" s="247" t="s">
        <v>175</v>
      </c>
      <c r="C6" s="233">
        <f>SUM(C7:C14)</f>
        <v>49962.49999999999</v>
      </c>
    </row>
    <row r="7" spans="1:3" ht="14.25">
      <c r="A7" s="232">
        <v>30101</v>
      </c>
      <c r="B7" s="247" t="s">
        <v>305</v>
      </c>
      <c r="C7" s="233">
        <v>20618.8</v>
      </c>
    </row>
    <row r="8" spans="1:3" ht="14.25">
      <c r="A8" s="232">
        <v>30102</v>
      </c>
      <c r="B8" s="247" t="s">
        <v>306</v>
      </c>
      <c r="C8" s="248">
        <v>16279</v>
      </c>
    </row>
    <row r="9" spans="1:3" ht="14.25">
      <c r="A9" s="232">
        <v>30103</v>
      </c>
      <c r="B9" s="247" t="s">
        <v>307</v>
      </c>
      <c r="C9" s="233">
        <v>2544.6</v>
      </c>
    </row>
    <row r="10" spans="1:3" ht="14.25">
      <c r="A10" s="232">
        <v>30104</v>
      </c>
      <c r="B10" s="247" t="s">
        <v>308</v>
      </c>
      <c r="C10" s="233">
        <v>4751.2</v>
      </c>
    </row>
    <row r="11" spans="1:3" ht="14.25">
      <c r="A11" s="232">
        <v>30105</v>
      </c>
      <c r="B11" s="247" t="s">
        <v>309</v>
      </c>
      <c r="C11" s="233">
        <v>0</v>
      </c>
    </row>
    <row r="12" spans="1:3" ht="14.25">
      <c r="A12" s="232">
        <v>30106</v>
      </c>
      <c r="B12" s="247" t="s">
        <v>310</v>
      </c>
      <c r="C12" s="233">
        <v>8.2</v>
      </c>
    </row>
    <row r="13" spans="1:3" ht="14.25">
      <c r="A13" s="232">
        <v>30107</v>
      </c>
      <c r="B13" s="247" t="s">
        <v>311</v>
      </c>
      <c r="C13" s="233">
        <v>4259</v>
      </c>
    </row>
    <row r="14" spans="1:3" ht="14.25">
      <c r="A14" s="232">
        <v>30199</v>
      </c>
      <c r="B14" s="247" t="s">
        <v>312</v>
      </c>
      <c r="C14" s="233">
        <v>1501.7</v>
      </c>
    </row>
    <row r="15" spans="1:3" ht="14.25">
      <c r="A15" s="232">
        <v>302</v>
      </c>
      <c r="B15" s="247" t="s">
        <v>176</v>
      </c>
      <c r="C15" s="233">
        <f>SUM(C16:C47)</f>
        <v>9815.499999999996</v>
      </c>
    </row>
    <row r="16" spans="1:3" ht="14.25">
      <c r="A16" s="232">
        <v>30201</v>
      </c>
      <c r="B16" s="247" t="s">
        <v>313</v>
      </c>
      <c r="C16" s="233">
        <v>2430.7</v>
      </c>
    </row>
    <row r="17" spans="1:3" ht="14.25">
      <c r="A17" s="232">
        <v>30202</v>
      </c>
      <c r="B17" s="247" t="s">
        <v>314</v>
      </c>
      <c r="C17" s="233">
        <v>150.1</v>
      </c>
    </row>
    <row r="18" spans="1:3" ht="14.25">
      <c r="A18" s="232">
        <v>30203</v>
      </c>
      <c r="B18" s="247" t="s">
        <v>315</v>
      </c>
      <c r="C18" s="233">
        <v>17.7</v>
      </c>
    </row>
    <row r="19" spans="1:3" ht="14.25">
      <c r="A19" s="232">
        <v>30204</v>
      </c>
      <c r="B19" s="247" t="s">
        <v>316</v>
      </c>
      <c r="C19" s="233">
        <v>8.5</v>
      </c>
    </row>
    <row r="20" spans="1:3" ht="14.25">
      <c r="A20" s="232">
        <v>30205</v>
      </c>
      <c r="B20" s="247" t="s">
        <v>317</v>
      </c>
      <c r="C20" s="233">
        <v>166.6</v>
      </c>
    </row>
    <row r="21" spans="1:3" ht="14.25">
      <c r="A21" s="232">
        <v>30206</v>
      </c>
      <c r="B21" s="247" t="s">
        <v>318</v>
      </c>
      <c r="C21" s="233">
        <v>363</v>
      </c>
    </row>
    <row r="22" spans="1:3" ht="14.25">
      <c r="A22" s="232">
        <v>30207</v>
      </c>
      <c r="B22" s="247" t="s">
        <v>319</v>
      </c>
      <c r="C22" s="233">
        <v>250.2</v>
      </c>
    </row>
    <row r="23" spans="1:3" ht="14.25">
      <c r="A23" s="232">
        <v>30208</v>
      </c>
      <c r="B23" s="247" t="s">
        <v>320</v>
      </c>
      <c r="C23" s="233">
        <v>0</v>
      </c>
    </row>
    <row r="24" spans="1:3" ht="14.25">
      <c r="A24" s="232">
        <v>30209</v>
      </c>
      <c r="B24" s="247" t="s">
        <v>321</v>
      </c>
      <c r="C24" s="233">
        <v>1.4</v>
      </c>
    </row>
    <row r="25" spans="1:3" ht="14.25">
      <c r="A25" s="232">
        <v>30211</v>
      </c>
      <c r="B25" s="247" t="s">
        <v>322</v>
      </c>
      <c r="C25" s="233">
        <v>851.8</v>
      </c>
    </row>
    <row r="26" spans="1:3" ht="14.25">
      <c r="A26" s="232">
        <v>30212</v>
      </c>
      <c r="B26" s="247" t="s">
        <v>323</v>
      </c>
      <c r="C26" s="233">
        <v>0</v>
      </c>
    </row>
    <row r="27" spans="1:3" ht="14.25">
      <c r="A27" s="232">
        <v>30213</v>
      </c>
      <c r="B27" s="247" t="s">
        <v>324</v>
      </c>
      <c r="C27" s="85">
        <v>1816</v>
      </c>
    </row>
    <row r="28" spans="1:3" ht="14.25">
      <c r="A28" s="232">
        <v>30214</v>
      </c>
      <c r="B28" s="247" t="s">
        <v>325</v>
      </c>
      <c r="C28" s="85">
        <v>59.8</v>
      </c>
    </row>
    <row r="29" spans="1:3" ht="14.25">
      <c r="A29" s="232">
        <v>30215</v>
      </c>
      <c r="B29" s="247" t="s">
        <v>326</v>
      </c>
      <c r="C29" s="85">
        <v>248.7</v>
      </c>
    </row>
    <row r="30" spans="1:3" ht="14.25">
      <c r="A30" s="232">
        <v>30216</v>
      </c>
      <c r="B30" s="247" t="s">
        <v>327</v>
      </c>
      <c r="C30" s="85">
        <v>494.8</v>
      </c>
    </row>
    <row r="31" spans="1:3" ht="14.25">
      <c r="A31" s="232">
        <v>30217</v>
      </c>
      <c r="B31" s="247" t="s">
        <v>328</v>
      </c>
      <c r="C31" s="85">
        <v>256.9</v>
      </c>
    </row>
    <row r="32" spans="1:3" ht="14.25">
      <c r="A32" s="232">
        <v>30218</v>
      </c>
      <c r="B32" s="247" t="s">
        <v>329</v>
      </c>
      <c r="C32" s="85">
        <v>187.3</v>
      </c>
    </row>
    <row r="33" spans="1:3" ht="14.25">
      <c r="A33" s="232">
        <v>30219</v>
      </c>
      <c r="B33" s="247" t="s">
        <v>330</v>
      </c>
      <c r="C33" s="85">
        <v>85.4</v>
      </c>
    </row>
    <row r="34" spans="1:3" ht="14.25">
      <c r="A34" s="232">
        <v>30220</v>
      </c>
      <c r="B34" s="247" t="s">
        <v>331</v>
      </c>
      <c r="C34" s="233">
        <v>0</v>
      </c>
    </row>
    <row r="35" spans="1:3" ht="14.25">
      <c r="A35" s="232">
        <v>30221</v>
      </c>
      <c r="B35" s="247" t="s">
        <v>332</v>
      </c>
      <c r="C35" s="233">
        <v>0</v>
      </c>
    </row>
    <row r="36" spans="1:3" ht="14.25">
      <c r="A36" s="232">
        <v>30222</v>
      </c>
      <c r="B36" s="247" t="s">
        <v>333</v>
      </c>
      <c r="C36" s="233">
        <v>0</v>
      </c>
    </row>
    <row r="37" spans="1:3" ht="14.25">
      <c r="A37" s="232">
        <v>30223</v>
      </c>
      <c r="B37" s="247" t="s">
        <v>334</v>
      </c>
      <c r="C37" s="233">
        <v>0</v>
      </c>
    </row>
    <row r="38" spans="1:3" ht="14.25">
      <c r="A38" s="232">
        <v>30224</v>
      </c>
      <c r="B38" s="247" t="s">
        <v>335</v>
      </c>
      <c r="C38" s="233">
        <v>0</v>
      </c>
    </row>
    <row r="39" spans="1:3" ht="14.25">
      <c r="A39" s="232">
        <v>30225</v>
      </c>
      <c r="B39" s="247" t="s">
        <v>336</v>
      </c>
      <c r="C39" s="85">
        <v>10</v>
      </c>
    </row>
    <row r="40" spans="1:3" ht="14.25">
      <c r="A40" s="232">
        <v>30226</v>
      </c>
      <c r="B40" s="247" t="s">
        <v>337</v>
      </c>
      <c r="C40" s="85">
        <v>549.4</v>
      </c>
    </row>
    <row r="41" spans="1:3" ht="14.25">
      <c r="A41" s="232">
        <v>30227</v>
      </c>
      <c r="B41" s="247" t="s">
        <v>338</v>
      </c>
      <c r="C41" s="85">
        <v>98.9</v>
      </c>
    </row>
    <row r="42" spans="1:3" ht="14.25">
      <c r="A42" s="232">
        <v>30228</v>
      </c>
      <c r="B42" s="247" t="s">
        <v>339</v>
      </c>
      <c r="C42" s="85">
        <v>188.9</v>
      </c>
    </row>
    <row r="43" spans="1:3" ht="14.25">
      <c r="A43" s="232">
        <v>30229</v>
      </c>
      <c r="B43" s="247" t="s">
        <v>340</v>
      </c>
      <c r="C43" s="85">
        <v>129.3</v>
      </c>
    </row>
    <row r="44" spans="1:3" ht="14.25">
      <c r="A44" s="232">
        <v>30231</v>
      </c>
      <c r="B44" s="247" t="s">
        <v>341</v>
      </c>
      <c r="C44" s="85">
        <v>875</v>
      </c>
    </row>
    <row r="45" spans="1:3" ht="14.25">
      <c r="A45" s="232">
        <v>30239</v>
      </c>
      <c r="B45" s="247" t="s">
        <v>342</v>
      </c>
      <c r="C45" s="85">
        <v>115.8</v>
      </c>
    </row>
    <row r="46" spans="1:3" ht="14.25">
      <c r="A46" s="232">
        <v>30240</v>
      </c>
      <c r="B46" s="247" t="s">
        <v>343</v>
      </c>
      <c r="C46" s="233"/>
    </row>
    <row r="47" spans="1:3" ht="14.25">
      <c r="A47" s="232">
        <v>30299</v>
      </c>
      <c r="B47" s="247" t="s">
        <v>344</v>
      </c>
      <c r="C47" s="233">
        <v>459.3</v>
      </c>
    </row>
    <row r="48" spans="1:3" ht="14.25">
      <c r="A48" s="232">
        <v>303</v>
      </c>
      <c r="B48" s="247" t="s">
        <v>177</v>
      </c>
      <c r="C48" s="233">
        <f>SUM(C49:C62)</f>
        <v>44296.700000000004</v>
      </c>
    </row>
    <row r="49" spans="1:3" ht="14.25">
      <c r="A49" s="232">
        <v>30301</v>
      </c>
      <c r="B49" s="247" t="s">
        <v>345</v>
      </c>
      <c r="C49" s="85">
        <v>123</v>
      </c>
    </row>
    <row r="50" spans="1:3" ht="14.25">
      <c r="A50" s="232">
        <v>30302</v>
      </c>
      <c r="B50" s="247" t="s">
        <v>346</v>
      </c>
      <c r="C50" s="85">
        <v>15537.5</v>
      </c>
    </row>
    <row r="51" spans="1:3" ht="14.25">
      <c r="A51" s="232">
        <v>30303</v>
      </c>
      <c r="B51" s="247" t="s">
        <v>347</v>
      </c>
      <c r="C51" s="233"/>
    </row>
    <row r="52" spans="1:3" ht="14.25">
      <c r="A52" s="232">
        <v>30304</v>
      </c>
      <c r="B52" s="247" t="s">
        <v>348</v>
      </c>
      <c r="C52" s="85">
        <v>410.2</v>
      </c>
    </row>
    <row r="53" spans="1:3" ht="14.25">
      <c r="A53" s="232">
        <v>30305</v>
      </c>
      <c r="B53" s="247" t="s">
        <v>349</v>
      </c>
      <c r="C53" s="85">
        <v>9109.4</v>
      </c>
    </row>
    <row r="54" spans="1:3" ht="14.25">
      <c r="A54" s="232">
        <v>30306</v>
      </c>
      <c r="B54" s="247" t="s">
        <v>350</v>
      </c>
      <c r="C54" s="233"/>
    </row>
    <row r="55" spans="1:3" ht="14.25">
      <c r="A55" s="232">
        <v>30307</v>
      </c>
      <c r="B55" s="247" t="s">
        <v>351</v>
      </c>
      <c r="C55" s="233">
        <v>12734.2</v>
      </c>
    </row>
    <row r="56" spans="1:3" ht="14.25">
      <c r="A56" s="232">
        <v>30308</v>
      </c>
      <c r="B56" s="247" t="s">
        <v>352</v>
      </c>
      <c r="C56" s="233">
        <v>2840.9</v>
      </c>
    </row>
    <row r="57" spans="1:3" ht="14.25">
      <c r="A57" s="232">
        <v>30309</v>
      </c>
      <c r="B57" s="247" t="s">
        <v>353</v>
      </c>
      <c r="C57" s="233">
        <v>486.1</v>
      </c>
    </row>
    <row r="58" spans="1:3" ht="14.25">
      <c r="A58" s="232">
        <v>30310</v>
      </c>
      <c r="B58" s="247" t="s">
        <v>354</v>
      </c>
      <c r="C58" s="233">
        <v>14.4</v>
      </c>
    </row>
    <row r="59" spans="1:3" ht="14.25">
      <c r="A59" s="232">
        <v>30311</v>
      </c>
      <c r="B59" s="247" t="s">
        <v>180</v>
      </c>
      <c r="C59" s="233">
        <v>2865.5</v>
      </c>
    </row>
    <row r="60" spans="1:3" ht="14.25">
      <c r="A60" s="232">
        <v>30312</v>
      </c>
      <c r="B60" s="247" t="s">
        <v>355</v>
      </c>
      <c r="C60" s="233"/>
    </row>
    <row r="61" spans="1:3" ht="14.25">
      <c r="A61" s="232">
        <v>30313</v>
      </c>
      <c r="B61" s="247" t="s">
        <v>356</v>
      </c>
      <c r="C61" s="233"/>
    </row>
    <row r="62" spans="1:3" ht="14.25">
      <c r="A62" s="232">
        <v>30399</v>
      </c>
      <c r="B62" s="247" t="s">
        <v>357</v>
      </c>
      <c r="C62" s="233">
        <v>175.5</v>
      </c>
    </row>
    <row r="63" spans="1:3" ht="14.25">
      <c r="A63" s="273" t="s">
        <v>358</v>
      </c>
      <c r="B63" s="274"/>
      <c r="C63" s="233">
        <f>C48+C15+C6</f>
        <v>104074.69999999998</v>
      </c>
    </row>
    <row r="64" ht="14.25">
      <c r="A64" s="69" t="s">
        <v>301</v>
      </c>
    </row>
  </sheetData>
  <sheetProtection/>
  <mergeCells count="6">
    <mergeCell ref="A63:B63"/>
    <mergeCell ref="A1:C1"/>
    <mergeCell ref="A2:C2"/>
    <mergeCell ref="A3:A5"/>
    <mergeCell ref="B3:B5"/>
    <mergeCell ref="C3:C5"/>
  </mergeCells>
  <printOptions horizontalCentered="1"/>
  <pageMargins left="0" right="0" top="0.7480314960629921" bottom="0.7480314960629921" header="0.31496062992125984" footer="0.31496062992125984"/>
  <pageSetup orientation="landscape"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J39"/>
  <sheetViews>
    <sheetView zoomScalePageLayoutView="0" workbookViewId="0" topLeftCell="A10">
      <selection activeCell="M17" sqref="M17"/>
    </sheetView>
  </sheetViews>
  <sheetFormatPr defaultColWidth="9.00390625" defaultRowHeight="14.25"/>
  <cols>
    <col min="1" max="1" width="33.75390625" style="0" customWidth="1"/>
    <col min="2" max="2" width="8.00390625" style="0" customWidth="1"/>
    <col min="3" max="3" width="7.875" style="0" customWidth="1"/>
    <col min="4" max="4" width="8.25390625" style="0" customWidth="1"/>
    <col min="6" max="6" width="36.625" style="0" customWidth="1"/>
    <col min="7" max="8" width="8.375" style="0" customWidth="1"/>
    <col min="10" max="10" width="9.125" style="0" customWidth="1"/>
  </cols>
  <sheetData>
    <row r="1" spans="1:10" ht="22.5">
      <c r="A1" s="275" t="s">
        <v>298</v>
      </c>
      <c r="B1" s="276"/>
      <c r="C1" s="276"/>
      <c r="D1" s="276"/>
      <c r="E1" s="276"/>
      <c r="F1" s="276"/>
      <c r="G1" s="276"/>
      <c r="H1" s="276"/>
      <c r="I1" s="276"/>
      <c r="J1" s="276"/>
    </row>
    <row r="2" spans="1:10" ht="14.25">
      <c r="A2" s="277" t="s">
        <v>792</v>
      </c>
      <c r="B2" s="277"/>
      <c r="C2" s="277"/>
      <c r="D2" s="277"/>
      <c r="E2" s="277"/>
      <c r="F2" s="277"/>
      <c r="G2" s="277"/>
      <c r="H2" s="277"/>
      <c r="I2" s="277"/>
      <c r="J2" s="277"/>
    </row>
    <row r="3" spans="1:10" s="10" customFormat="1" ht="40.5">
      <c r="A3" s="52" t="s">
        <v>793</v>
      </c>
      <c r="B3" s="53" t="s">
        <v>1004</v>
      </c>
      <c r="C3" s="53" t="s">
        <v>1005</v>
      </c>
      <c r="D3" s="53" t="s">
        <v>1007</v>
      </c>
      <c r="E3" s="53" t="s">
        <v>1180</v>
      </c>
      <c r="F3" s="52" t="s">
        <v>793</v>
      </c>
      <c r="G3" s="53" t="s">
        <v>1004</v>
      </c>
      <c r="H3" s="53" t="s">
        <v>1181</v>
      </c>
      <c r="I3" s="53" t="s">
        <v>1007</v>
      </c>
      <c r="J3" s="53" t="s">
        <v>1180</v>
      </c>
    </row>
    <row r="4" spans="1:10" s="10" customFormat="1" ht="13.5">
      <c r="A4" s="54" t="s">
        <v>1182</v>
      </c>
      <c r="B4" s="54"/>
      <c r="C4" s="54"/>
      <c r="D4" s="54"/>
      <c r="E4" s="55"/>
      <c r="F4" s="54" t="s">
        <v>1183</v>
      </c>
      <c r="G4" s="54">
        <v>996</v>
      </c>
      <c r="H4" s="54"/>
      <c r="I4" s="54"/>
      <c r="J4" s="55">
        <f>((I4-G4)/G4)*100</f>
        <v>-100</v>
      </c>
    </row>
    <row r="5" spans="1:10" s="10" customFormat="1" ht="13.5">
      <c r="A5" s="54" t="s">
        <v>1184</v>
      </c>
      <c r="B5" s="54">
        <v>473</v>
      </c>
      <c r="C5" s="54"/>
      <c r="D5" s="54"/>
      <c r="E5" s="55">
        <f>((D5-B5)/B5)*100</f>
        <v>-100</v>
      </c>
      <c r="F5" s="54" t="s">
        <v>1185</v>
      </c>
      <c r="G5" s="54">
        <v>6</v>
      </c>
      <c r="H5" s="54"/>
      <c r="I5" s="54"/>
      <c r="J5" s="55">
        <f aca="true" t="shared" si="0" ref="J5:J38">((I5-G5)/G5)*100</f>
        <v>-100</v>
      </c>
    </row>
    <row r="6" spans="1:10" s="10" customFormat="1" ht="13.5">
      <c r="A6" s="54" t="s">
        <v>1186</v>
      </c>
      <c r="B6" s="54">
        <v>111</v>
      </c>
      <c r="C6" s="54"/>
      <c r="D6" s="54"/>
      <c r="E6" s="55">
        <f>((D6-B6)/B6)*100</f>
        <v>-100</v>
      </c>
      <c r="F6" s="54" t="s">
        <v>1187</v>
      </c>
      <c r="G6" s="56">
        <v>1843</v>
      </c>
      <c r="H6" s="54"/>
      <c r="I6" s="56">
        <v>1029</v>
      </c>
      <c r="J6" s="55">
        <f t="shared" si="0"/>
        <v>-44.16711882799783</v>
      </c>
    </row>
    <row r="7" spans="1:10" s="10" customFormat="1" ht="13.5">
      <c r="A7" s="54" t="s">
        <v>1188</v>
      </c>
      <c r="B7" s="54"/>
      <c r="C7" s="54"/>
      <c r="D7" s="54">
        <v>35</v>
      </c>
      <c r="E7" s="55"/>
      <c r="F7" s="54" t="s">
        <v>1189</v>
      </c>
      <c r="G7" s="54">
        <v>137</v>
      </c>
      <c r="H7" s="54"/>
      <c r="I7" s="54"/>
      <c r="J7" s="55">
        <f t="shared" si="0"/>
        <v>-100</v>
      </c>
    </row>
    <row r="8" spans="1:10" s="10" customFormat="1" ht="13.5">
      <c r="A8" s="57" t="s">
        <v>1190</v>
      </c>
      <c r="B8" s="58">
        <v>16194</v>
      </c>
      <c r="C8" s="58">
        <v>12000</v>
      </c>
      <c r="D8" s="58">
        <v>12516</v>
      </c>
      <c r="E8" s="11">
        <f>((D8-B8)/B8)*100</f>
        <v>-22.712115598369767</v>
      </c>
      <c r="F8" s="57" t="s">
        <v>1191</v>
      </c>
      <c r="G8" s="58">
        <v>1706</v>
      </c>
      <c r="H8" s="57"/>
      <c r="I8" s="58">
        <v>1029</v>
      </c>
      <c r="J8" s="11">
        <f t="shared" si="0"/>
        <v>-39.68347010550997</v>
      </c>
    </row>
    <row r="9" spans="1:10" s="10" customFormat="1" ht="13.5">
      <c r="A9" s="54" t="s">
        <v>1192</v>
      </c>
      <c r="B9" s="54"/>
      <c r="C9" s="54"/>
      <c r="D9" s="54">
        <v>211</v>
      </c>
      <c r="E9" s="55"/>
      <c r="F9" s="54" t="s">
        <v>1193</v>
      </c>
      <c r="G9" s="56">
        <v>24531</v>
      </c>
      <c r="H9" s="56">
        <v>12050</v>
      </c>
      <c r="I9" s="56">
        <v>21674</v>
      </c>
      <c r="J9" s="55">
        <f t="shared" si="0"/>
        <v>-11.646488117076352</v>
      </c>
    </row>
    <row r="10" spans="1:10" s="10" customFormat="1" ht="13.5">
      <c r="A10" s="54" t="s">
        <v>1194</v>
      </c>
      <c r="B10" s="54">
        <v>151</v>
      </c>
      <c r="C10" s="54">
        <v>50</v>
      </c>
      <c r="D10" s="54">
        <v>74</v>
      </c>
      <c r="E10" s="55">
        <f>((D10-B10)/B10)*100</f>
        <v>-50.993377483443716</v>
      </c>
      <c r="F10" s="54" t="s">
        <v>1195</v>
      </c>
      <c r="G10" s="54">
        <v>699</v>
      </c>
      <c r="H10" s="54"/>
      <c r="I10" s="54"/>
      <c r="J10" s="55">
        <f t="shared" si="0"/>
        <v>-100</v>
      </c>
    </row>
    <row r="11" spans="1:10" s="10" customFormat="1" ht="13.5">
      <c r="A11" s="54" t="s">
        <v>1196</v>
      </c>
      <c r="B11" s="54"/>
      <c r="C11" s="54"/>
      <c r="D11" s="54"/>
      <c r="E11" s="55"/>
      <c r="F11" s="54" t="s">
        <v>1197</v>
      </c>
      <c r="G11" s="56">
        <v>16922</v>
      </c>
      <c r="H11" s="54"/>
      <c r="I11" s="56">
        <v>12505</v>
      </c>
      <c r="J11" s="55">
        <f t="shared" si="0"/>
        <v>-26.102115589173856</v>
      </c>
    </row>
    <row r="12" spans="1:10" s="10" customFormat="1" ht="13.5">
      <c r="A12" s="54" t="s">
        <v>1198</v>
      </c>
      <c r="B12" s="54"/>
      <c r="C12" s="54"/>
      <c r="D12" s="54">
        <v>25</v>
      </c>
      <c r="E12" s="55"/>
      <c r="F12" s="54" t="s">
        <v>1199</v>
      </c>
      <c r="G12" s="54"/>
      <c r="H12" s="54"/>
      <c r="I12" s="54"/>
      <c r="J12" s="55"/>
    </row>
    <row r="13" spans="1:10" s="10" customFormat="1" ht="13.5">
      <c r="A13" s="54" t="s">
        <v>1200</v>
      </c>
      <c r="B13" s="54"/>
      <c r="C13" s="54"/>
      <c r="D13" s="54"/>
      <c r="E13" s="55"/>
      <c r="F13" s="54" t="s">
        <v>1201</v>
      </c>
      <c r="G13" s="54"/>
      <c r="H13" s="54"/>
      <c r="I13" s="54"/>
      <c r="J13" s="55"/>
    </row>
    <row r="14" spans="1:10" s="10" customFormat="1" ht="13.5">
      <c r="A14" s="54" t="s">
        <v>1202</v>
      </c>
      <c r="B14" s="54"/>
      <c r="C14" s="54"/>
      <c r="D14" s="54">
        <v>396</v>
      </c>
      <c r="E14" s="55"/>
      <c r="F14" s="54" t="s">
        <v>1203</v>
      </c>
      <c r="G14" s="54">
        <v>355</v>
      </c>
      <c r="H14" s="54"/>
      <c r="I14" s="54">
        <v>170</v>
      </c>
      <c r="J14" s="55">
        <f t="shared" si="0"/>
        <v>-52.112676056338024</v>
      </c>
    </row>
    <row r="15" spans="1:10" s="10" customFormat="1" ht="13.5">
      <c r="A15" s="54" t="s">
        <v>1204</v>
      </c>
      <c r="B15" s="54">
        <v>612</v>
      </c>
      <c r="C15" s="54"/>
      <c r="D15" s="54"/>
      <c r="E15" s="55">
        <f>((D15-B15)/B15)*100</f>
        <v>-100</v>
      </c>
      <c r="F15" s="54" t="s">
        <v>1205</v>
      </c>
      <c r="G15" s="54"/>
      <c r="H15" s="54"/>
      <c r="I15" s="54">
        <v>311</v>
      </c>
      <c r="J15" s="55"/>
    </row>
    <row r="16" spans="1:10" s="10" customFormat="1" ht="13.5">
      <c r="A16" s="54" t="s">
        <v>1206</v>
      </c>
      <c r="B16" s="54"/>
      <c r="C16" s="54"/>
      <c r="D16" s="54"/>
      <c r="E16" s="55"/>
      <c r="F16" s="54" t="s">
        <v>1207</v>
      </c>
      <c r="G16" s="56">
        <v>6555</v>
      </c>
      <c r="H16" s="54"/>
      <c r="I16" s="56">
        <v>8426</v>
      </c>
      <c r="J16" s="55">
        <f t="shared" si="0"/>
        <v>28.543096872616324</v>
      </c>
    </row>
    <row r="17" spans="1:10" s="10" customFormat="1" ht="13.5">
      <c r="A17" s="54" t="s">
        <v>1208</v>
      </c>
      <c r="B17" s="54"/>
      <c r="C17" s="54"/>
      <c r="D17" s="54"/>
      <c r="E17" s="55"/>
      <c r="F17" s="54" t="s">
        <v>1209</v>
      </c>
      <c r="G17" s="54"/>
      <c r="H17" s="54"/>
      <c r="I17" s="54">
        <v>262</v>
      </c>
      <c r="J17" s="55"/>
    </row>
    <row r="18" spans="1:10" s="10" customFormat="1" ht="13.5">
      <c r="A18" s="54" t="s">
        <v>1210</v>
      </c>
      <c r="B18" s="54"/>
      <c r="C18" s="54"/>
      <c r="D18" s="54"/>
      <c r="E18" s="55"/>
      <c r="F18" s="54" t="s">
        <v>1211</v>
      </c>
      <c r="G18" s="56">
        <v>1675</v>
      </c>
      <c r="H18" s="54"/>
      <c r="I18" s="56">
        <v>1316</v>
      </c>
      <c r="J18" s="55">
        <f t="shared" si="0"/>
        <v>-21.43283582089552</v>
      </c>
    </row>
    <row r="19" spans="1:10" s="10" customFormat="1" ht="13.5">
      <c r="A19" s="54" t="s">
        <v>1212</v>
      </c>
      <c r="B19" s="54"/>
      <c r="C19" s="54"/>
      <c r="D19" s="54"/>
      <c r="E19" s="55"/>
      <c r="F19" s="54" t="s">
        <v>1213</v>
      </c>
      <c r="G19" s="54">
        <v>332</v>
      </c>
      <c r="H19" s="54"/>
      <c r="I19" s="54">
        <v>133</v>
      </c>
      <c r="J19" s="55">
        <f t="shared" si="0"/>
        <v>-59.93975903614458</v>
      </c>
    </row>
    <row r="20" spans="1:10" s="10" customFormat="1" ht="13.5">
      <c r="A20" s="54" t="s">
        <v>1214</v>
      </c>
      <c r="B20" s="54">
        <v>22</v>
      </c>
      <c r="C20" s="54">
        <v>20</v>
      </c>
      <c r="D20" s="54"/>
      <c r="E20" s="55">
        <f aca="true" t="shared" si="1" ref="E20:E25">((D20-B20)/B20)*100</f>
        <v>-100</v>
      </c>
      <c r="F20" s="54" t="s">
        <v>1215</v>
      </c>
      <c r="G20" s="54">
        <v>201</v>
      </c>
      <c r="H20" s="54"/>
      <c r="I20" s="54"/>
      <c r="J20" s="55">
        <f t="shared" si="0"/>
        <v>-100</v>
      </c>
    </row>
    <row r="21" spans="1:10" s="10" customFormat="1" ht="13.5">
      <c r="A21" s="54" t="s">
        <v>1216</v>
      </c>
      <c r="B21" s="54"/>
      <c r="C21" s="54"/>
      <c r="D21" s="54"/>
      <c r="E21" s="55"/>
      <c r="F21" s="54" t="s">
        <v>1217</v>
      </c>
      <c r="G21" s="54">
        <v>29</v>
      </c>
      <c r="H21" s="54"/>
      <c r="I21" s="54"/>
      <c r="J21" s="55">
        <f t="shared" si="0"/>
        <v>-100</v>
      </c>
    </row>
    <row r="22" spans="1:10" s="10" customFormat="1" ht="13.5">
      <c r="A22" s="54" t="s">
        <v>1218</v>
      </c>
      <c r="B22" s="54"/>
      <c r="C22" s="54"/>
      <c r="D22" s="54">
        <v>18</v>
      </c>
      <c r="E22" s="55"/>
      <c r="F22" s="54" t="s">
        <v>1219</v>
      </c>
      <c r="G22" s="54">
        <v>106</v>
      </c>
      <c r="H22" s="54"/>
      <c r="I22" s="54"/>
      <c r="J22" s="55">
        <f t="shared" si="0"/>
        <v>-100</v>
      </c>
    </row>
    <row r="23" spans="1:10" s="10" customFormat="1" ht="13.5">
      <c r="A23" s="54" t="s">
        <v>1220</v>
      </c>
      <c r="B23" s="54"/>
      <c r="C23" s="54"/>
      <c r="D23" s="54">
        <v>312</v>
      </c>
      <c r="E23" s="55"/>
      <c r="F23" s="54" t="s">
        <v>1221</v>
      </c>
      <c r="G23" s="54">
        <v>713</v>
      </c>
      <c r="H23" s="54"/>
      <c r="I23" s="54"/>
      <c r="J23" s="55">
        <f t="shared" si="0"/>
        <v>-100</v>
      </c>
    </row>
    <row r="24" spans="1:10" s="10" customFormat="1" ht="13.5">
      <c r="A24" s="54" t="s">
        <v>1222</v>
      </c>
      <c r="B24" s="54">
        <v>222</v>
      </c>
      <c r="C24" s="54"/>
      <c r="D24" s="54"/>
      <c r="E24" s="55">
        <f t="shared" si="1"/>
        <v>-100</v>
      </c>
      <c r="F24" s="54" t="s">
        <v>1223</v>
      </c>
      <c r="G24" s="54">
        <v>244</v>
      </c>
      <c r="H24" s="54"/>
      <c r="I24" s="54">
        <v>226</v>
      </c>
      <c r="J24" s="55">
        <f t="shared" si="0"/>
        <v>-7.377049180327869</v>
      </c>
    </row>
    <row r="25" spans="1:10" s="10" customFormat="1" ht="13.5">
      <c r="A25" s="59" t="s">
        <v>1224</v>
      </c>
      <c r="B25" s="56">
        <v>17785</v>
      </c>
      <c r="C25" s="56">
        <v>12070</v>
      </c>
      <c r="D25" s="56">
        <v>13587</v>
      </c>
      <c r="E25" s="55">
        <f t="shared" si="1"/>
        <v>-23.60416080967107</v>
      </c>
      <c r="F25" s="54" t="s">
        <v>1225</v>
      </c>
      <c r="G25" s="54">
        <v>50</v>
      </c>
      <c r="H25" s="54"/>
      <c r="I25" s="54">
        <v>950</v>
      </c>
      <c r="J25" s="55"/>
    </row>
    <row r="26" spans="1:10" s="10" customFormat="1" ht="13.5">
      <c r="A26" s="60" t="s">
        <v>1258</v>
      </c>
      <c r="B26" s="56">
        <v>16341</v>
      </c>
      <c r="C26" s="54"/>
      <c r="D26" s="56">
        <v>17583</v>
      </c>
      <c r="E26" s="55">
        <f>((D26-B26)/B26)*100</f>
        <v>7.600514044428125</v>
      </c>
      <c r="F26" s="54" t="s">
        <v>1226</v>
      </c>
      <c r="G26" s="54"/>
      <c r="H26" s="54"/>
      <c r="I26" s="54">
        <v>7</v>
      </c>
      <c r="J26" s="55"/>
    </row>
    <row r="27" spans="1:10" s="10" customFormat="1" ht="13.5">
      <c r="A27" s="61" t="s">
        <v>1259</v>
      </c>
      <c r="B27" s="56">
        <v>6702</v>
      </c>
      <c r="C27" s="56"/>
      <c r="D27" s="56">
        <v>11432</v>
      </c>
      <c r="E27" s="55">
        <f>((D27-B27)/B27)*100</f>
        <v>70.57594747836467</v>
      </c>
      <c r="F27" s="54" t="s">
        <v>1227</v>
      </c>
      <c r="G27" s="54"/>
      <c r="H27" s="54"/>
      <c r="I27" s="54"/>
      <c r="J27" s="55"/>
    </row>
    <row r="28" spans="1:10" s="10" customFormat="1" ht="13.5">
      <c r="A28" s="61" t="s">
        <v>1260</v>
      </c>
      <c r="B28" s="54"/>
      <c r="C28" s="54"/>
      <c r="D28" s="54"/>
      <c r="E28" s="55"/>
      <c r="F28" s="54" t="s">
        <v>1228</v>
      </c>
      <c r="G28" s="54"/>
      <c r="H28" s="54">
        <v>20</v>
      </c>
      <c r="I28" s="54"/>
      <c r="J28" s="55"/>
    </row>
    <row r="29" spans="1:10" s="10" customFormat="1" ht="13.5">
      <c r="A29" s="62" t="s">
        <v>1261</v>
      </c>
      <c r="B29" s="54"/>
      <c r="C29" s="54"/>
      <c r="D29" s="54"/>
      <c r="E29" s="55"/>
      <c r="F29" s="54" t="s">
        <v>1229</v>
      </c>
      <c r="G29" s="54"/>
      <c r="H29" s="54"/>
      <c r="I29" s="54"/>
      <c r="J29" s="55"/>
    </row>
    <row r="30" spans="1:10" s="10" customFormat="1" ht="13.5">
      <c r="A30" s="62" t="s">
        <v>1262</v>
      </c>
      <c r="B30" s="54"/>
      <c r="C30" s="56"/>
      <c r="D30" s="54"/>
      <c r="E30" s="55"/>
      <c r="F30" s="54" t="s">
        <v>1230</v>
      </c>
      <c r="G30" s="54"/>
      <c r="H30" s="54">
        <v>20</v>
      </c>
      <c r="I30" s="54"/>
      <c r="J30" s="55"/>
    </row>
    <row r="31" spans="1:10" s="10" customFormat="1" ht="13.5">
      <c r="A31" s="62" t="s">
        <v>1263</v>
      </c>
      <c r="B31" s="56"/>
      <c r="C31" s="54"/>
      <c r="D31" s="56"/>
      <c r="E31" s="55"/>
      <c r="F31" s="54" t="s">
        <v>1231</v>
      </c>
      <c r="G31" s="54"/>
      <c r="H31" s="54"/>
      <c r="I31" s="54">
        <v>1120</v>
      </c>
      <c r="J31" s="55"/>
    </row>
    <row r="32" spans="1:10" s="10" customFormat="1" ht="13.5">
      <c r="A32" s="63"/>
      <c r="B32" s="63"/>
      <c r="C32" s="63"/>
      <c r="D32" s="63"/>
      <c r="E32" s="64"/>
      <c r="F32" s="63" t="s">
        <v>1232</v>
      </c>
      <c r="G32" s="63">
        <v>345</v>
      </c>
      <c r="H32" s="63"/>
      <c r="I32" s="63"/>
      <c r="J32" s="64">
        <f t="shared" si="0"/>
        <v>-100</v>
      </c>
    </row>
    <row r="33" spans="1:10" s="10" customFormat="1" ht="13.5">
      <c r="A33" s="12"/>
      <c r="B33" s="12"/>
      <c r="C33" s="12"/>
      <c r="D33" s="12"/>
      <c r="E33" s="55"/>
      <c r="F33" s="65" t="s">
        <v>1233</v>
      </c>
      <c r="G33" s="56">
        <f>G4+G5+G6+G9+G18+G27+G28+G31+G32</f>
        <v>29396</v>
      </c>
      <c r="H33" s="56">
        <v>12070</v>
      </c>
      <c r="I33" s="56">
        <v>25139</v>
      </c>
      <c r="J33" s="55">
        <f t="shared" si="0"/>
        <v>-14.48156211729487</v>
      </c>
    </row>
    <row r="34" spans="1:10" s="10" customFormat="1" ht="13.5">
      <c r="A34" s="6"/>
      <c r="B34" s="6"/>
      <c r="C34" s="6"/>
      <c r="D34" s="6"/>
      <c r="E34" s="6"/>
      <c r="F34" s="66" t="s">
        <v>859</v>
      </c>
      <c r="G34" s="58"/>
      <c r="H34" s="57"/>
      <c r="I34" s="58"/>
      <c r="J34" s="55"/>
    </row>
    <row r="35" spans="1:10" s="10" customFormat="1" ht="13.5">
      <c r="A35" s="6"/>
      <c r="B35" s="6"/>
      <c r="C35" s="6"/>
      <c r="D35" s="6"/>
      <c r="E35" s="6"/>
      <c r="F35" s="67" t="s">
        <v>1264</v>
      </c>
      <c r="G35" s="56"/>
      <c r="H35" s="54"/>
      <c r="I35" s="56"/>
      <c r="J35" s="55"/>
    </row>
    <row r="36" spans="1:10" s="10" customFormat="1" ht="13.5">
      <c r="A36" s="6"/>
      <c r="B36" s="6"/>
      <c r="C36" s="6"/>
      <c r="D36" s="6"/>
      <c r="E36" s="6"/>
      <c r="F36" s="67" t="s">
        <v>1265</v>
      </c>
      <c r="G36" s="54"/>
      <c r="H36" s="54"/>
      <c r="I36" s="54"/>
      <c r="J36" s="55"/>
    </row>
    <row r="37" spans="1:10" s="10" customFormat="1" ht="13.5">
      <c r="A37" s="6"/>
      <c r="B37" s="6"/>
      <c r="C37" s="6"/>
      <c r="D37" s="6"/>
      <c r="E37" s="6"/>
      <c r="F37" s="66" t="s">
        <v>1266</v>
      </c>
      <c r="G37" s="54"/>
      <c r="H37" s="54"/>
      <c r="I37" s="68">
        <v>4960</v>
      </c>
      <c r="J37" s="55"/>
    </row>
    <row r="38" spans="1:10" s="10" customFormat="1" ht="13.5">
      <c r="A38" s="6"/>
      <c r="B38" s="6"/>
      <c r="C38" s="6"/>
      <c r="D38" s="6"/>
      <c r="E38" s="6"/>
      <c r="F38" s="66" t="s">
        <v>1267</v>
      </c>
      <c r="G38" s="56">
        <v>11432</v>
      </c>
      <c r="H38" s="54"/>
      <c r="I38" s="68">
        <v>12503</v>
      </c>
      <c r="J38" s="55">
        <f t="shared" si="0"/>
        <v>9.368439468159552</v>
      </c>
    </row>
    <row r="39" spans="1:10" s="10" customFormat="1" ht="13.5">
      <c r="A39" s="54" t="s">
        <v>1234</v>
      </c>
      <c r="B39" s="56">
        <f>B25+B26+B27+B28</f>
        <v>40828</v>
      </c>
      <c r="C39" s="56">
        <v>12070</v>
      </c>
      <c r="D39" s="56">
        <f>D25+D26+D27</f>
        <v>42602</v>
      </c>
      <c r="E39" s="55">
        <f>((D39-B39)/B39)*100</f>
        <v>4.345057313608308</v>
      </c>
      <c r="F39" s="54" t="s">
        <v>1235</v>
      </c>
      <c r="G39" s="56">
        <f>G33+G38</f>
        <v>40828</v>
      </c>
      <c r="H39" s="56">
        <v>12070</v>
      </c>
      <c r="I39" s="56">
        <f>I33+I37+I38</f>
        <v>42602</v>
      </c>
      <c r="J39" s="55">
        <f>((I39-G39)/G39)*100</f>
        <v>4.345057313608308</v>
      </c>
    </row>
  </sheetData>
  <sheetProtection/>
  <mergeCells count="2">
    <mergeCell ref="A1:J1"/>
    <mergeCell ref="A2:J2"/>
  </mergeCells>
  <printOptions/>
  <pageMargins left="0.39305555555555555" right="0.39305555555555555" top="0.3541666666666667" bottom="0.3541666666666667" header="0.2986111111111111" footer="0.15694444444444444"/>
  <pageSetup horizontalDpi="600" verticalDpi="600" orientation="landscape" paperSize="9" scale="94"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P257"/>
  <sheetViews>
    <sheetView zoomScalePageLayoutView="0" workbookViewId="0" topLeftCell="A1">
      <selection activeCell="R188" sqref="R180:R188"/>
    </sheetView>
  </sheetViews>
  <sheetFormatPr defaultColWidth="9.125" defaultRowHeight="14.25"/>
  <cols>
    <col min="1" max="1" width="24.50390625" style="162" customWidth="1"/>
    <col min="2" max="8" width="5.875" style="99" customWidth="1"/>
    <col min="9" max="9" width="32.25390625" style="162" customWidth="1"/>
    <col min="10" max="14" width="7.25390625" style="99" customWidth="1"/>
    <col min="15" max="15" width="20.00390625" style="162" customWidth="1"/>
    <col min="16" max="16" width="6.75390625" style="99" customWidth="1"/>
    <col min="17" max="16384" width="9.125" style="84" customWidth="1"/>
  </cols>
  <sheetData>
    <row r="1" spans="1:16" s="99" customFormat="1" ht="38.25" customHeight="1">
      <c r="A1" s="253" t="s">
        <v>648</v>
      </c>
      <c r="B1" s="240"/>
      <c r="C1" s="240"/>
      <c r="D1" s="240"/>
      <c r="E1" s="240"/>
      <c r="F1" s="240"/>
      <c r="G1" s="240"/>
      <c r="H1" s="240"/>
      <c r="I1" s="240"/>
      <c r="J1" s="240"/>
      <c r="K1" s="240"/>
      <c r="L1" s="240"/>
      <c r="M1" s="240"/>
      <c r="N1" s="240"/>
      <c r="O1" s="240"/>
      <c r="P1" s="240"/>
    </row>
    <row r="2" spans="1:16" ht="16.5" customHeight="1">
      <c r="A2" s="241"/>
      <c r="B2" s="241"/>
      <c r="C2" s="241"/>
      <c r="D2" s="241"/>
      <c r="E2" s="241"/>
      <c r="F2" s="241"/>
      <c r="G2" s="241"/>
      <c r="H2" s="241"/>
      <c r="I2" s="241"/>
      <c r="J2" s="241"/>
      <c r="K2" s="241"/>
      <c r="L2" s="241"/>
      <c r="M2" s="241"/>
      <c r="N2" s="241"/>
      <c r="O2" s="241"/>
      <c r="P2" s="241"/>
    </row>
    <row r="3" spans="1:16" ht="16.5" customHeight="1">
      <c r="A3" s="241" t="s">
        <v>1268</v>
      </c>
      <c r="B3" s="241"/>
      <c r="C3" s="241"/>
      <c r="D3" s="241"/>
      <c r="E3" s="241"/>
      <c r="F3" s="241"/>
      <c r="G3" s="241"/>
      <c r="H3" s="241"/>
      <c r="I3" s="241"/>
      <c r="J3" s="241"/>
      <c r="K3" s="241"/>
      <c r="L3" s="241"/>
      <c r="M3" s="241"/>
      <c r="N3" s="241"/>
      <c r="O3" s="241"/>
      <c r="P3" s="241"/>
    </row>
    <row r="4" spans="1:16" ht="15.75" customHeight="1">
      <c r="A4" s="245" t="s">
        <v>1003</v>
      </c>
      <c r="B4" s="246" t="s">
        <v>174</v>
      </c>
      <c r="C4" s="245" t="s">
        <v>262</v>
      </c>
      <c r="D4" s="245" t="s">
        <v>263</v>
      </c>
      <c r="E4" s="245" t="s">
        <v>799</v>
      </c>
      <c r="F4" s="245" t="s">
        <v>264</v>
      </c>
      <c r="G4" s="245" t="s">
        <v>247</v>
      </c>
      <c r="H4" s="245" t="s">
        <v>265</v>
      </c>
      <c r="I4" s="245" t="s">
        <v>1003</v>
      </c>
      <c r="J4" s="246" t="s">
        <v>174</v>
      </c>
      <c r="K4" s="245" t="s">
        <v>266</v>
      </c>
      <c r="L4" s="245" t="s">
        <v>851</v>
      </c>
      <c r="M4" s="245" t="s">
        <v>859</v>
      </c>
      <c r="N4" s="245" t="s">
        <v>267</v>
      </c>
      <c r="O4" s="245" t="s">
        <v>1003</v>
      </c>
      <c r="P4" s="245" t="s">
        <v>268</v>
      </c>
    </row>
    <row r="5" spans="1:16" ht="30" customHeight="1">
      <c r="A5" s="245"/>
      <c r="B5" s="246"/>
      <c r="C5" s="245"/>
      <c r="D5" s="245"/>
      <c r="E5" s="245"/>
      <c r="F5" s="245"/>
      <c r="G5" s="245"/>
      <c r="H5" s="245"/>
      <c r="I5" s="245"/>
      <c r="J5" s="246"/>
      <c r="K5" s="245"/>
      <c r="L5" s="245"/>
      <c r="M5" s="267"/>
      <c r="N5" s="245"/>
      <c r="O5" s="245"/>
      <c r="P5" s="245"/>
    </row>
    <row r="6" spans="1:16" ht="27.75" customHeight="1">
      <c r="A6" s="163" t="s">
        <v>269</v>
      </c>
      <c r="B6" s="73">
        <f>SUM(C6:G6)</f>
        <v>0</v>
      </c>
      <c r="C6" s="73">
        <v>0</v>
      </c>
      <c r="D6" s="73">
        <v>0</v>
      </c>
      <c r="E6" s="152">
        <v>0</v>
      </c>
      <c r="F6" s="73">
        <v>0</v>
      </c>
      <c r="G6" s="73">
        <v>0</v>
      </c>
      <c r="H6" s="73">
        <v>0</v>
      </c>
      <c r="I6" s="163" t="s">
        <v>270</v>
      </c>
      <c r="J6" s="73">
        <f>SUM(K6:N6)</f>
        <v>0</v>
      </c>
      <c r="K6" s="73">
        <v>0</v>
      </c>
      <c r="L6" s="158">
        <v>0</v>
      </c>
      <c r="M6" s="48">
        <v>0</v>
      </c>
      <c r="N6" s="89">
        <v>0</v>
      </c>
      <c r="O6" s="160" t="s">
        <v>271</v>
      </c>
      <c r="P6" s="73">
        <v>0</v>
      </c>
    </row>
    <row r="7" spans="1:16" ht="28.5" customHeight="1">
      <c r="A7" s="163"/>
      <c r="B7" s="73"/>
      <c r="C7" s="73"/>
      <c r="D7" s="73"/>
      <c r="E7" s="152"/>
      <c r="F7" s="152"/>
      <c r="G7" s="73"/>
      <c r="H7" s="73"/>
      <c r="I7" s="163" t="s">
        <v>272</v>
      </c>
      <c r="J7" s="96"/>
      <c r="K7" s="73">
        <v>0</v>
      </c>
      <c r="L7" s="152"/>
      <c r="M7" s="155"/>
      <c r="N7" s="96"/>
      <c r="O7" s="160"/>
      <c r="P7" s="73"/>
    </row>
    <row r="8" spans="1:16" ht="18" customHeight="1">
      <c r="A8" s="163"/>
      <c r="B8" s="73"/>
      <c r="C8" s="73"/>
      <c r="D8" s="96"/>
      <c r="E8" s="96"/>
      <c r="F8" s="96"/>
      <c r="G8" s="73"/>
      <c r="H8" s="73"/>
      <c r="I8" s="163" t="s">
        <v>273</v>
      </c>
      <c r="J8" s="73"/>
      <c r="K8" s="73">
        <v>0</v>
      </c>
      <c r="L8" s="73"/>
      <c r="M8" s="73"/>
      <c r="N8" s="73"/>
      <c r="O8" s="160"/>
      <c r="P8" s="73"/>
    </row>
    <row r="9" spans="1:16" ht="18" customHeight="1">
      <c r="A9" s="163"/>
      <c r="B9" s="73"/>
      <c r="C9" s="73"/>
      <c r="D9" s="96"/>
      <c r="E9" s="96"/>
      <c r="F9" s="96"/>
      <c r="G9" s="73"/>
      <c r="H9" s="73"/>
      <c r="I9" s="163" t="s">
        <v>274</v>
      </c>
      <c r="J9" s="73"/>
      <c r="K9" s="73">
        <v>0</v>
      </c>
      <c r="L9" s="73"/>
      <c r="M9" s="73"/>
      <c r="N9" s="73"/>
      <c r="O9" s="160"/>
      <c r="P9" s="73"/>
    </row>
    <row r="10" spans="1:16" ht="18" customHeight="1">
      <c r="A10" s="163"/>
      <c r="B10" s="73"/>
      <c r="C10" s="73"/>
      <c r="D10" s="73"/>
      <c r="E10" s="73"/>
      <c r="F10" s="73"/>
      <c r="G10" s="73"/>
      <c r="H10" s="73"/>
      <c r="I10" s="163" t="s">
        <v>275</v>
      </c>
      <c r="J10" s="73"/>
      <c r="K10" s="73">
        <v>0</v>
      </c>
      <c r="L10" s="73"/>
      <c r="M10" s="73"/>
      <c r="N10" s="73"/>
      <c r="O10" s="160"/>
      <c r="P10" s="73"/>
    </row>
    <row r="11" spans="1:16" ht="18" customHeight="1">
      <c r="A11" s="163"/>
      <c r="B11" s="73"/>
      <c r="C11" s="73"/>
      <c r="D11" s="73"/>
      <c r="E11" s="73"/>
      <c r="F11" s="73"/>
      <c r="G11" s="73"/>
      <c r="H11" s="73"/>
      <c r="I11" s="163" t="s">
        <v>276</v>
      </c>
      <c r="J11" s="73"/>
      <c r="K11" s="73">
        <v>0</v>
      </c>
      <c r="L11" s="73"/>
      <c r="M11" s="73"/>
      <c r="N11" s="73"/>
      <c r="O11" s="160"/>
      <c r="P11" s="73"/>
    </row>
    <row r="12" spans="1:16" ht="16.5" customHeight="1">
      <c r="A12" s="163"/>
      <c r="B12" s="73"/>
      <c r="C12" s="73"/>
      <c r="D12" s="73"/>
      <c r="E12" s="73"/>
      <c r="F12" s="73"/>
      <c r="G12" s="73"/>
      <c r="H12" s="73"/>
      <c r="I12" s="163" t="s">
        <v>277</v>
      </c>
      <c r="J12" s="73"/>
      <c r="K12" s="73">
        <v>0</v>
      </c>
      <c r="L12" s="73"/>
      <c r="M12" s="73"/>
      <c r="N12" s="96"/>
      <c r="O12" s="160"/>
      <c r="P12" s="73"/>
    </row>
    <row r="13" spans="1:16" ht="30" customHeight="1">
      <c r="A13" s="163"/>
      <c r="B13" s="73"/>
      <c r="C13" s="73"/>
      <c r="D13" s="73"/>
      <c r="E13" s="73"/>
      <c r="F13" s="73"/>
      <c r="G13" s="73"/>
      <c r="H13" s="73"/>
      <c r="I13" s="163" t="s">
        <v>278</v>
      </c>
      <c r="J13" s="73"/>
      <c r="K13" s="152">
        <v>0</v>
      </c>
      <c r="L13" s="73"/>
      <c r="M13" s="73"/>
      <c r="N13" s="96"/>
      <c r="O13" s="160"/>
      <c r="P13" s="73"/>
    </row>
    <row r="14" spans="1:16" ht="28.5" customHeight="1">
      <c r="A14" s="163" t="s">
        <v>279</v>
      </c>
      <c r="B14" s="73">
        <f>SUM(C14:G14)</f>
        <v>1150</v>
      </c>
      <c r="C14" s="73">
        <v>185</v>
      </c>
      <c r="D14" s="73">
        <v>0</v>
      </c>
      <c r="E14" s="152">
        <v>965</v>
      </c>
      <c r="F14" s="152">
        <v>0</v>
      </c>
      <c r="G14" s="73">
        <v>0</v>
      </c>
      <c r="H14" s="73">
        <v>0</v>
      </c>
      <c r="I14" s="163" t="s">
        <v>280</v>
      </c>
      <c r="J14" s="73">
        <f>SUM(K14:N14)</f>
        <v>965</v>
      </c>
      <c r="K14" s="73">
        <v>965</v>
      </c>
      <c r="L14" s="152">
        <v>0</v>
      </c>
      <c r="M14" s="152">
        <v>0</v>
      </c>
      <c r="N14" s="73">
        <v>0</v>
      </c>
      <c r="O14" s="160" t="s">
        <v>281</v>
      </c>
      <c r="P14" s="73">
        <v>185</v>
      </c>
    </row>
    <row r="15" spans="1:16" ht="18" customHeight="1">
      <c r="A15" s="163"/>
      <c r="B15" s="73"/>
      <c r="C15" s="73"/>
      <c r="D15" s="73"/>
      <c r="E15" s="73"/>
      <c r="F15" s="73"/>
      <c r="G15" s="73"/>
      <c r="H15" s="73"/>
      <c r="I15" s="163" t="s">
        <v>282</v>
      </c>
      <c r="J15" s="73"/>
      <c r="K15" s="73">
        <v>556</v>
      </c>
      <c r="L15" s="73"/>
      <c r="M15" s="73"/>
      <c r="N15" s="73"/>
      <c r="O15" s="160"/>
      <c r="P15" s="73"/>
    </row>
    <row r="16" spans="1:16" ht="18" customHeight="1">
      <c r="A16" s="163"/>
      <c r="B16" s="73"/>
      <c r="C16" s="73"/>
      <c r="D16" s="73"/>
      <c r="E16" s="73"/>
      <c r="F16" s="73"/>
      <c r="G16" s="73"/>
      <c r="H16" s="73"/>
      <c r="I16" s="163" t="s">
        <v>283</v>
      </c>
      <c r="J16" s="73"/>
      <c r="K16" s="73">
        <v>399</v>
      </c>
      <c r="L16" s="73"/>
      <c r="M16" s="73"/>
      <c r="N16" s="73"/>
      <c r="O16" s="160"/>
      <c r="P16" s="73"/>
    </row>
    <row r="17" spans="1:16" ht="18" customHeight="1">
      <c r="A17" s="163"/>
      <c r="B17" s="73"/>
      <c r="C17" s="73"/>
      <c r="D17" s="73"/>
      <c r="E17" s="73"/>
      <c r="F17" s="73"/>
      <c r="G17" s="73"/>
      <c r="H17" s="73"/>
      <c r="I17" s="163" t="s">
        <v>284</v>
      </c>
      <c r="J17" s="73"/>
      <c r="K17" s="152">
        <v>10</v>
      </c>
      <c r="L17" s="73"/>
      <c r="M17" s="73"/>
      <c r="N17" s="73"/>
      <c r="O17" s="160"/>
      <c r="P17" s="73"/>
    </row>
    <row r="18" spans="1:16" ht="16.5" customHeight="1">
      <c r="A18" s="163" t="s">
        <v>285</v>
      </c>
      <c r="B18" s="73">
        <f>SUM(C18:G18)</f>
        <v>64</v>
      </c>
      <c r="C18" s="73">
        <v>0</v>
      </c>
      <c r="D18" s="73">
        <v>0</v>
      </c>
      <c r="E18" s="152">
        <v>64</v>
      </c>
      <c r="F18" s="73">
        <v>0</v>
      </c>
      <c r="G18" s="73">
        <v>0</v>
      </c>
      <c r="H18" s="73">
        <v>0</v>
      </c>
      <c r="I18" s="163" t="s">
        <v>286</v>
      </c>
      <c r="J18" s="73">
        <f>SUM(K18:N18)</f>
        <v>64</v>
      </c>
      <c r="K18" s="73">
        <v>64</v>
      </c>
      <c r="L18" s="152">
        <v>0</v>
      </c>
      <c r="M18" s="73">
        <v>0</v>
      </c>
      <c r="N18" s="73">
        <v>0</v>
      </c>
      <c r="O18" s="160" t="s">
        <v>287</v>
      </c>
      <c r="P18" s="73">
        <v>0</v>
      </c>
    </row>
    <row r="19" spans="1:16" ht="28.5" customHeight="1">
      <c r="A19" s="163"/>
      <c r="B19" s="73"/>
      <c r="C19" s="73"/>
      <c r="D19" s="73"/>
      <c r="E19" s="152"/>
      <c r="F19" s="152"/>
      <c r="G19" s="73"/>
      <c r="H19" s="73"/>
      <c r="I19" s="163" t="s">
        <v>288</v>
      </c>
      <c r="J19" s="96"/>
      <c r="K19" s="73">
        <v>64</v>
      </c>
      <c r="L19" s="152"/>
      <c r="M19" s="152"/>
      <c r="N19" s="96"/>
      <c r="O19" s="161"/>
      <c r="P19" s="73"/>
    </row>
    <row r="20" spans="1:16" ht="16.5" customHeight="1">
      <c r="A20" s="163"/>
      <c r="B20" s="73"/>
      <c r="C20" s="73"/>
      <c r="D20" s="73"/>
      <c r="E20" s="152"/>
      <c r="F20" s="152"/>
      <c r="G20" s="73"/>
      <c r="H20" s="73"/>
      <c r="I20" s="163" t="s">
        <v>289</v>
      </c>
      <c r="J20" s="73"/>
      <c r="K20" s="73">
        <v>0</v>
      </c>
      <c r="L20" s="152"/>
      <c r="M20" s="152"/>
      <c r="N20" s="73"/>
      <c r="O20" s="161"/>
      <c r="P20" s="73"/>
    </row>
    <row r="21" spans="1:16" ht="16.5" customHeight="1">
      <c r="A21" s="163"/>
      <c r="B21" s="73"/>
      <c r="C21" s="73"/>
      <c r="D21" s="73"/>
      <c r="E21" s="152"/>
      <c r="F21" s="152"/>
      <c r="G21" s="73"/>
      <c r="H21" s="73"/>
      <c r="I21" s="163" t="s">
        <v>290</v>
      </c>
      <c r="J21" s="73"/>
      <c r="K21" s="73">
        <v>64</v>
      </c>
      <c r="L21" s="152"/>
      <c r="M21" s="152"/>
      <c r="N21" s="73"/>
      <c r="O21" s="161"/>
      <c r="P21" s="73"/>
    </row>
    <row r="22" spans="1:16" ht="18" customHeight="1">
      <c r="A22" s="163"/>
      <c r="B22" s="73"/>
      <c r="C22" s="73"/>
      <c r="D22" s="73"/>
      <c r="E22" s="73"/>
      <c r="F22" s="73"/>
      <c r="G22" s="73"/>
      <c r="H22" s="73"/>
      <c r="I22" s="163" t="s">
        <v>291</v>
      </c>
      <c r="J22" s="73"/>
      <c r="K22" s="73">
        <v>0</v>
      </c>
      <c r="L22" s="73"/>
      <c r="M22" s="73"/>
      <c r="N22" s="73"/>
      <c r="O22" s="160"/>
      <c r="P22" s="73"/>
    </row>
    <row r="23" spans="1:16" ht="16.5" customHeight="1">
      <c r="A23" s="163"/>
      <c r="B23" s="73"/>
      <c r="C23" s="73"/>
      <c r="D23" s="73"/>
      <c r="E23" s="73"/>
      <c r="F23" s="73"/>
      <c r="G23" s="73"/>
      <c r="H23" s="73"/>
      <c r="I23" s="163" t="s">
        <v>292</v>
      </c>
      <c r="J23" s="73"/>
      <c r="K23" s="73">
        <v>0</v>
      </c>
      <c r="L23" s="73"/>
      <c r="M23" s="73"/>
      <c r="N23" s="73"/>
      <c r="O23" s="160"/>
      <c r="P23" s="73"/>
    </row>
    <row r="24" spans="1:16" ht="16.5" customHeight="1">
      <c r="A24" s="163"/>
      <c r="B24" s="73"/>
      <c r="C24" s="73"/>
      <c r="D24" s="73"/>
      <c r="E24" s="73"/>
      <c r="F24" s="73"/>
      <c r="G24" s="73"/>
      <c r="H24" s="73"/>
      <c r="I24" s="163" t="s">
        <v>293</v>
      </c>
      <c r="J24" s="73"/>
      <c r="K24" s="152">
        <v>0</v>
      </c>
      <c r="L24" s="73"/>
      <c r="M24" s="73"/>
      <c r="N24" s="73"/>
      <c r="O24" s="160"/>
      <c r="P24" s="73"/>
    </row>
    <row r="25" spans="1:16" ht="18" customHeight="1">
      <c r="A25" s="163" t="s">
        <v>294</v>
      </c>
      <c r="B25" s="73">
        <f>SUM(C25:G25)</f>
        <v>0</v>
      </c>
      <c r="C25" s="73">
        <v>0</v>
      </c>
      <c r="D25" s="73">
        <v>0</v>
      </c>
      <c r="E25" s="152">
        <v>0</v>
      </c>
      <c r="F25" s="152">
        <v>0</v>
      </c>
      <c r="G25" s="73">
        <v>0</v>
      </c>
      <c r="H25" s="73">
        <v>0</v>
      </c>
      <c r="I25" s="163" t="s">
        <v>360</v>
      </c>
      <c r="J25" s="73">
        <f>SUM(K25:N25)</f>
        <v>0</v>
      </c>
      <c r="K25" s="73">
        <v>0</v>
      </c>
      <c r="L25" s="152">
        <v>0</v>
      </c>
      <c r="M25" s="152">
        <v>0</v>
      </c>
      <c r="N25" s="73">
        <v>0</v>
      </c>
      <c r="O25" s="160" t="s">
        <v>361</v>
      </c>
      <c r="P25" s="73">
        <v>0</v>
      </c>
    </row>
    <row r="26" spans="1:16" ht="18" customHeight="1">
      <c r="A26" s="163"/>
      <c r="B26" s="73"/>
      <c r="C26" s="73"/>
      <c r="D26" s="73"/>
      <c r="E26" s="73"/>
      <c r="F26" s="73"/>
      <c r="G26" s="73"/>
      <c r="H26" s="73"/>
      <c r="I26" s="163" t="s">
        <v>362</v>
      </c>
      <c r="J26" s="73"/>
      <c r="K26" s="73">
        <v>0</v>
      </c>
      <c r="L26" s="73"/>
      <c r="M26" s="73"/>
      <c r="N26" s="73"/>
      <c r="O26" s="160"/>
      <c r="P26" s="73"/>
    </row>
    <row r="27" spans="1:16" ht="18" customHeight="1">
      <c r="A27" s="163"/>
      <c r="B27" s="73"/>
      <c r="C27" s="73"/>
      <c r="D27" s="73"/>
      <c r="E27" s="73"/>
      <c r="F27" s="73"/>
      <c r="G27" s="73"/>
      <c r="H27" s="73"/>
      <c r="I27" s="163" t="s">
        <v>363</v>
      </c>
      <c r="J27" s="73"/>
      <c r="K27" s="73">
        <v>0</v>
      </c>
      <c r="L27" s="73"/>
      <c r="M27" s="73"/>
      <c r="N27" s="73"/>
      <c r="O27" s="160"/>
      <c r="P27" s="73"/>
    </row>
    <row r="28" spans="1:16" ht="18" customHeight="1">
      <c r="A28" s="163"/>
      <c r="B28" s="73"/>
      <c r="C28" s="73"/>
      <c r="D28" s="73"/>
      <c r="E28" s="73"/>
      <c r="F28" s="73"/>
      <c r="G28" s="73"/>
      <c r="H28" s="73"/>
      <c r="I28" s="163" t="s">
        <v>364</v>
      </c>
      <c r="J28" s="73"/>
      <c r="K28" s="73">
        <v>0</v>
      </c>
      <c r="L28" s="73"/>
      <c r="M28" s="73"/>
      <c r="N28" s="73"/>
      <c r="O28" s="160"/>
      <c r="P28" s="73"/>
    </row>
    <row r="29" spans="1:16" ht="18" customHeight="1">
      <c r="A29" s="163"/>
      <c r="B29" s="73"/>
      <c r="C29" s="73"/>
      <c r="D29" s="73"/>
      <c r="E29" s="73"/>
      <c r="F29" s="73"/>
      <c r="G29" s="73"/>
      <c r="H29" s="73"/>
      <c r="I29" s="163" t="s">
        <v>365</v>
      </c>
      <c r="J29" s="73"/>
      <c r="K29" s="152">
        <v>0</v>
      </c>
      <c r="L29" s="73"/>
      <c r="M29" s="75"/>
      <c r="N29" s="73"/>
      <c r="O29" s="160"/>
      <c r="P29" s="73"/>
    </row>
    <row r="30" spans="1:16" ht="18" customHeight="1">
      <c r="A30" s="163" t="s">
        <v>366</v>
      </c>
      <c r="B30" s="73">
        <f>SUM(C30:G30)</f>
        <v>183</v>
      </c>
      <c r="C30" s="73">
        <v>148</v>
      </c>
      <c r="D30" s="73">
        <v>35</v>
      </c>
      <c r="E30" s="152">
        <v>0</v>
      </c>
      <c r="F30" s="73">
        <v>0</v>
      </c>
      <c r="G30" s="73">
        <v>0</v>
      </c>
      <c r="H30" s="73">
        <v>0</v>
      </c>
      <c r="I30" s="160" t="s">
        <v>367</v>
      </c>
      <c r="J30" s="73">
        <f>SUM(K30:N30)</f>
        <v>0</v>
      </c>
      <c r="K30" s="73">
        <v>0</v>
      </c>
      <c r="L30" s="158">
        <v>0</v>
      </c>
      <c r="M30" s="48">
        <v>0</v>
      </c>
      <c r="N30" s="89">
        <v>0</v>
      </c>
      <c r="O30" s="160" t="s">
        <v>368</v>
      </c>
      <c r="P30" s="73">
        <v>183</v>
      </c>
    </row>
    <row r="31" spans="1:16" ht="28.5" customHeight="1">
      <c r="A31" s="163" t="s">
        <v>369</v>
      </c>
      <c r="B31" s="73"/>
      <c r="C31" s="73"/>
      <c r="D31" s="73">
        <v>0</v>
      </c>
      <c r="E31" s="96"/>
      <c r="F31" s="96"/>
      <c r="G31" s="73"/>
      <c r="H31" s="73"/>
      <c r="I31" s="163" t="s">
        <v>370</v>
      </c>
      <c r="J31" s="96"/>
      <c r="K31" s="73">
        <v>0</v>
      </c>
      <c r="L31" s="152"/>
      <c r="M31" s="155"/>
      <c r="N31" s="96"/>
      <c r="O31" s="160"/>
      <c r="P31" s="73"/>
    </row>
    <row r="32" spans="1:16" ht="18" customHeight="1">
      <c r="A32" s="163" t="s">
        <v>371</v>
      </c>
      <c r="B32" s="73"/>
      <c r="C32" s="73"/>
      <c r="D32" s="73">
        <v>0</v>
      </c>
      <c r="E32" s="73"/>
      <c r="F32" s="73"/>
      <c r="G32" s="73"/>
      <c r="H32" s="73"/>
      <c r="I32" s="163" t="s">
        <v>372</v>
      </c>
      <c r="J32" s="73"/>
      <c r="K32" s="73">
        <v>0</v>
      </c>
      <c r="L32" s="73"/>
      <c r="M32" s="73"/>
      <c r="N32" s="73"/>
      <c r="O32" s="160"/>
      <c r="P32" s="73"/>
    </row>
    <row r="33" spans="1:16" ht="18" customHeight="1">
      <c r="A33" s="163" t="s">
        <v>373</v>
      </c>
      <c r="B33" s="73"/>
      <c r="C33" s="73"/>
      <c r="D33" s="73">
        <v>35</v>
      </c>
      <c r="E33" s="73"/>
      <c r="F33" s="73"/>
      <c r="G33" s="73"/>
      <c r="H33" s="73"/>
      <c r="I33" s="163" t="s">
        <v>374</v>
      </c>
      <c r="J33" s="73"/>
      <c r="K33" s="73">
        <v>0</v>
      </c>
      <c r="L33" s="73"/>
      <c r="M33" s="73"/>
      <c r="N33" s="73"/>
      <c r="O33" s="160"/>
      <c r="P33" s="73"/>
    </row>
    <row r="34" spans="1:16" ht="18" customHeight="1">
      <c r="A34" s="163" t="s">
        <v>375</v>
      </c>
      <c r="B34" s="73"/>
      <c r="C34" s="73"/>
      <c r="D34" s="73">
        <v>0</v>
      </c>
      <c r="E34" s="73"/>
      <c r="F34" s="73"/>
      <c r="G34" s="73"/>
      <c r="H34" s="73"/>
      <c r="I34" s="163" t="s">
        <v>376</v>
      </c>
      <c r="J34" s="73"/>
      <c r="K34" s="73">
        <v>0</v>
      </c>
      <c r="L34" s="73"/>
      <c r="M34" s="73"/>
      <c r="N34" s="73"/>
      <c r="O34" s="160"/>
      <c r="P34" s="73"/>
    </row>
    <row r="35" spans="1:16" ht="18" customHeight="1">
      <c r="A35" s="163" t="s">
        <v>377</v>
      </c>
      <c r="B35" s="73"/>
      <c r="C35" s="73"/>
      <c r="D35" s="73">
        <v>0</v>
      </c>
      <c r="E35" s="73"/>
      <c r="F35" s="73"/>
      <c r="G35" s="73"/>
      <c r="H35" s="73"/>
      <c r="I35" s="163" t="s">
        <v>378</v>
      </c>
      <c r="J35" s="73"/>
      <c r="K35" s="73">
        <v>0</v>
      </c>
      <c r="L35" s="73"/>
      <c r="M35" s="73"/>
      <c r="N35" s="73"/>
      <c r="O35" s="160"/>
      <c r="P35" s="73"/>
    </row>
    <row r="36" spans="1:16" ht="16.5" customHeight="1">
      <c r="A36" s="163"/>
      <c r="B36" s="73"/>
      <c r="C36" s="73"/>
      <c r="D36" s="73"/>
      <c r="E36" s="73"/>
      <c r="F36" s="73"/>
      <c r="G36" s="73"/>
      <c r="H36" s="73"/>
      <c r="I36" s="163" t="s">
        <v>48</v>
      </c>
      <c r="J36" s="73"/>
      <c r="K36" s="73">
        <v>0</v>
      </c>
      <c r="L36" s="73"/>
      <c r="M36" s="73"/>
      <c r="N36" s="73"/>
      <c r="O36" s="160"/>
      <c r="P36" s="73"/>
    </row>
    <row r="37" spans="1:16" ht="18" customHeight="1">
      <c r="A37" s="163"/>
      <c r="B37" s="73"/>
      <c r="C37" s="73"/>
      <c r="D37" s="73"/>
      <c r="E37" s="73"/>
      <c r="F37" s="73"/>
      <c r="G37" s="73"/>
      <c r="H37" s="73"/>
      <c r="I37" s="163" t="s">
        <v>379</v>
      </c>
      <c r="J37" s="73"/>
      <c r="K37" s="73">
        <v>0</v>
      </c>
      <c r="L37" s="73"/>
      <c r="M37" s="73"/>
      <c r="N37" s="73"/>
      <c r="O37" s="160"/>
      <c r="P37" s="73"/>
    </row>
    <row r="38" spans="1:16" ht="16.5" customHeight="1">
      <c r="A38" s="163"/>
      <c r="B38" s="73"/>
      <c r="C38" s="73"/>
      <c r="D38" s="73"/>
      <c r="E38" s="73"/>
      <c r="F38" s="73"/>
      <c r="G38" s="73"/>
      <c r="H38" s="73"/>
      <c r="I38" s="163" t="s">
        <v>380</v>
      </c>
      <c r="J38" s="73"/>
      <c r="K38" s="73">
        <v>0</v>
      </c>
      <c r="L38" s="73"/>
      <c r="M38" s="73"/>
      <c r="N38" s="96"/>
      <c r="O38" s="160"/>
      <c r="P38" s="73"/>
    </row>
    <row r="39" spans="1:16" ht="16.5" customHeight="1">
      <c r="A39" s="163"/>
      <c r="B39" s="73"/>
      <c r="C39" s="73"/>
      <c r="D39" s="73"/>
      <c r="E39" s="73"/>
      <c r="F39" s="73"/>
      <c r="G39" s="73"/>
      <c r="H39" s="73"/>
      <c r="I39" s="163" t="s">
        <v>381</v>
      </c>
      <c r="J39" s="73"/>
      <c r="K39" s="152">
        <v>0</v>
      </c>
      <c r="L39" s="73"/>
      <c r="M39" s="73"/>
      <c r="N39" s="96"/>
      <c r="O39" s="160"/>
      <c r="P39" s="73"/>
    </row>
    <row r="40" spans="1:16" ht="16.5" customHeight="1">
      <c r="A40" s="163" t="s">
        <v>382</v>
      </c>
      <c r="B40" s="73">
        <f>SUM(C40:G40)</f>
        <v>12968</v>
      </c>
      <c r="C40" s="73">
        <v>452</v>
      </c>
      <c r="D40" s="73">
        <v>12516</v>
      </c>
      <c r="E40" s="152">
        <v>0</v>
      </c>
      <c r="F40" s="73">
        <v>0</v>
      </c>
      <c r="G40" s="73">
        <v>0</v>
      </c>
      <c r="H40" s="73">
        <v>0</v>
      </c>
      <c r="I40" s="163" t="s">
        <v>383</v>
      </c>
      <c r="J40" s="73">
        <f>SUM(K40:N40)</f>
        <v>12505</v>
      </c>
      <c r="K40" s="73">
        <v>12505</v>
      </c>
      <c r="L40" s="152">
        <v>0</v>
      </c>
      <c r="M40" s="73">
        <v>0</v>
      </c>
      <c r="N40" s="73">
        <v>0</v>
      </c>
      <c r="O40" s="160" t="s">
        <v>384</v>
      </c>
      <c r="P40" s="73">
        <v>463</v>
      </c>
    </row>
    <row r="41" spans="1:16" ht="27" customHeight="1">
      <c r="A41" s="163" t="s">
        <v>385</v>
      </c>
      <c r="B41" s="73"/>
      <c r="C41" s="73"/>
      <c r="D41" s="73">
        <v>12486</v>
      </c>
      <c r="E41" s="96"/>
      <c r="F41" s="96"/>
      <c r="G41" s="73"/>
      <c r="H41" s="73"/>
      <c r="I41" s="163" t="s">
        <v>386</v>
      </c>
      <c r="J41" s="96"/>
      <c r="K41" s="73">
        <v>12505</v>
      </c>
      <c r="L41" s="152"/>
      <c r="M41" s="152"/>
      <c r="N41" s="96"/>
      <c r="O41" s="160"/>
      <c r="P41" s="73"/>
    </row>
    <row r="42" spans="1:16" ht="18" customHeight="1">
      <c r="A42" s="163" t="s">
        <v>387</v>
      </c>
      <c r="B42" s="73"/>
      <c r="C42" s="73"/>
      <c r="D42" s="73">
        <v>422</v>
      </c>
      <c r="E42" s="73"/>
      <c r="F42" s="73"/>
      <c r="G42" s="73"/>
      <c r="H42" s="73"/>
      <c r="I42" s="163" t="s">
        <v>388</v>
      </c>
      <c r="J42" s="73"/>
      <c r="K42" s="73">
        <v>8346</v>
      </c>
      <c r="L42" s="73"/>
      <c r="M42" s="73"/>
      <c r="N42" s="73"/>
      <c r="O42" s="160"/>
      <c r="P42" s="73"/>
    </row>
    <row r="43" spans="1:16" ht="18" customHeight="1">
      <c r="A43" s="163" t="s">
        <v>389</v>
      </c>
      <c r="B43" s="73"/>
      <c r="C43" s="73"/>
      <c r="D43" s="73">
        <v>13</v>
      </c>
      <c r="E43" s="73"/>
      <c r="F43" s="73"/>
      <c r="G43" s="73"/>
      <c r="H43" s="73"/>
      <c r="I43" s="163" t="s">
        <v>390</v>
      </c>
      <c r="J43" s="73"/>
      <c r="K43" s="73">
        <v>4027</v>
      </c>
      <c r="L43" s="73"/>
      <c r="M43" s="73"/>
      <c r="N43" s="73"/>
      <c r="O43" s="160"/>
      <c r="P43" s="73"/>
    </row>
    <row r="44" spans="1:16" ht="18" customHeight="1">
      <c r="A44" s="163" t="s">
        <v>391</v>
      </c>
      <c r="B44" s="73"/>
      <c r="C44" s="73"/>
      <c r="D44" s="73">
        <v>-405</v>
      </c>
      <c r="E44" s="73"/>
      <c r="F44" s="73"/>
      <c r="G44" s="73"/>
      <c r="H44" s="73"/>
      <c r="I44" s="163" t="s">
        <v>392</v>
      </c>
      <c r="J44" s="73"/>
      <c r="K44" s="73">
        <v>54</v>
      </c>
      <c r="L44" s="73"/>
      <c r="M44" s="73"/>
      <c r="N44" s="73"/>
      <c r="O44" s="160"/>
      <c r="P44" s="73"/>
    </row>
    <row r="45" spans="1:16" ht="16.5" customHeight="1">
      <c r="A45" s="163" t="s">
        <v>393</v>
      </c>
      <c r="B45" s="73"/>
      <c r="C45" s="73"/>
      <c r="D45" s="73">
        <v>0</v>
      </c>
      <c r="E45" s="73"/>
      <c r="F45" s="73"/>
      <c r="G45" s="73"/>
      <c r="H45" s="73"/>
      <c r="I45" s="163" t="s">
        <v>394</v>
      </c>
      <c r="J45" s="73"/>
      <c r="K45" s="73">
        <v>51</v>
      </c>
      <c r="L45" s="73"/>
      <c r="M45" s="73"/>
      <c r="N45" s="73"/>
      <c r="O45" s="160"/>
      <c r="P45" s="73"/>
    </row>
    <row r="46" spans="1:16" ht="16.5" customHeight="1">
      <c r="A46" s="163"/>
      <c r="B46" s="73"/>
      <c r="C46" s="73"/>
      <c r="D46" s="73"/>
      <c r="E46" s="73"/>
      <c r="F46" s="73"/>
      <c r="G46" s="73"/>
      <c r="H46" s="73"/>
      <c r="I46" s="163" t="s">
        <v>395</v>
      </c>
      <c r="J46" s="73"/>
      <c r="K46" s="73">
        <v>0</v>
      </c>
      <c r="L46" s="73"/>
      <c r="M46" s="73"/>
      <c r="N46" s="73"/>
      <c r="O46" s="160"/>
      <c r="P46" s="73"/>
    </row>
    <row r="47" spans="1:16" ht="18" customHeight="1">
      <c r="A47" s="163"/>
      <c r="B47" s="73"/>
      <c r="C47" s="73"/>
      <c r="D47" s="73"/>
      <c r="E47" s="73"/>
      <c r="F47" s="73"/>
      <c r="G47" s="73"/>
      <c r="H47" s="73"/>
      <c r="I47" s="163" t="s">
        <v>396</v>
      </c>
      <c r="J47" s="73"/>
      <c r="K47" s="73">
        <v>0</v>
      </c>
      <c r="L47" s="73"/>
      <c r="M47" s="73"/>
      <c r="N47" s="73"/>
      <c r="O47" s="160"/>
      <c r="P47" s="73"/>
    </row>
    <row r="48" spans="1:16" ht="18" customHeight="1">
      <c r="A48" s="163"/>
      <c r="B48" s="73"/>
      <c r="C48" s="73"/>
      <c r="D48" s="73"/>
      <c r="E48" s="73"/>
      <c r="F48" s="73"/>
      <c r="G48" s="73"/>
      <c r="H48" s="73"/>
      <c r="I48" s="163" t="s">
        <v>374</v>
      </c>
      <c r="J48" s="73"/>
      <c r="K48" s="73">
        <v>0</v>
      </c>
      <c r="L48" s="73"/>
      <c r="M48" s="73"/>
      <c r="N48" s="73"/>
      <c r="O48" s="160"/>
      <c r="P48" s="73"/>
    </row>
    <row r="49" spans="1:16" ht="18" customHeight="1">
      <c r="A49" s="163"/>
      <c r="B49" s="73"/>
      <c r="C49" s="73"/>
      <c r="D49" s="73"/>
      <c r="E49" s="73"/>
      <c r="F49" s="73"/>
      <c r="G49" s="73"/>
      <c r="H49" s="73"/>
      <c r="I49" s="163" t="s">
        <v>397</v>
      </c>
      <c r="J49" s="73"/>
      <c r="K49" s="73">
        <v>0</v>
      </c>
      <c r="L49" s="73"/>
      <c r="M49" s="73"/>
      <c r="N49" s="73"/>
      <c r="O49" s="160"/>
      <c r="P49" s="73"/>
    </row>
    <row r="50" spans="1:16" ht="18" customHeight="1">
      <c r="A50" s="163"/>
      <c r="B50" s="73"/>
      <c r="C50" s="73"/>
      <c r="D50" s="73"/>
      <c r="E50" s="73"/>
      <c r="F50" s="73"/>
      <c r="G50" s="73"/>
      <c r="H50" s="73"/>
      <c r="I50" s="163" t="s">
        <v>398</v>
      </c>
      <c r="J50" s="73"/>
      <c r="K50" s="73">
        <v>0</v>
      </c>
      <c r="L50" s="73"/>
      <c r="M50" s="73"/>
      <c r="N50" s="73"/>
      <c r="O50" s="160"/>
      <c r="P50" s="73"/>
    </row>
    <row r="51" spans="1:16" ht="18" customHeight="1">
      <c r="A51" s="163"/>
      <c r="B51" s="73"/>
      <c r="C51" s="73"/>
      <c r="D51" s="73"/>
      <c r="E51" s="73"/>
      <c r="F51" s="73"/>
      <c r="G51" s="73"/>
      <c r="H51" s="73"/>
      <c r="I51" s="163" t="s">
        <v>376</v>
      </c>
      <c r="J51" s="73"/>
      <c r="K51" s="73">
        <v>0</v>
      </c>
      <c r="L51" s="73"/>
      <c r="M51" s="73"/>
      <c r="N51" s="73"/>
      <c r="O51" s="160"/>
      <c r="P51" s="73"/>
    </row>
    <row r="52" spans="1:16" ht="16.5" customHeight="1">
      <c r="A52" s="163"/>
      <c r="B52" s="73"/>
      <c r="C52" s="73"/>
      <c r="D52" s="73"/>
      <c r="E52" s="73"/>
      <c r="F52" s="73"/>
      <c r="G52" s="73"/>
      <c r="H52" s="73"/>
      <c r="I52" s="163" t="s">
        <v>48</v>
      </c>
      <c r="J52" s="73"/>
      <c r="K52" s="73">
        <v>0</v>
      </c>
      <c r="L52" s="73"/>
      <c r="M52" s="73"/>
      <c r="N52" s="73"/>
      <c r="O52" s="160"/>
      <c r="P52" s="73"/>
    </row>
    <row r="53" spans="1:16" ht="33" customHeight="1">
      <c r="A53" s="163"/>
      <c r="B53" s="73"/>
      <c r="C53" s="73"/>
      <c r="D53" s="73"/>
      <c r="E53" s="73"/>
      <c r="F53" s="73"/>
      <c r="G53" s="73"/>
      <c r="H53" s="73"/>
      <c r="I53" s="163" t="s">
        <v>399</v>
      </c>
      <c r="J53" s="73"/>
      <c r="K53" s="73">
        <v>27</v>
      </c>
      <c r="L53" s="73"/>
      <c r="M53" s="73"/>
      <c r="N53" s="73"/>
      <c r="O53" s="160"/>
      <c r="P53" s="73"/>
    </row>
    <row r="54" spans="1:16" ht="16.5" customHeight="1">
      <c r="A54" s="163"/>
      <c r="B54" s="73"/>
      <c r="C54" s="73"/>
      <c r="D54" s="73"/>
      <c r="E54" s="73"/>
      <c r="F54" s="73"/>
      <c r="G54" s="73"/>
      <c r="H54" s="73"/>
      <c r="I54" s="163" t="s">
        <v>400</v>
      </c>
      <c r="J54" s="73"/>
      <c r="K54" s="73">
        <v>0</v>
      </c>
      <c r="L54" s="73"/>
      <c r="M54" s="73"/>
      <c r="N54" s="73"/>
      <c r="O54" s="160"/>
      <c r="P54" s="73"/>
    </row>
    <row r="55" spans="1:16" ht="16.5" customHeight="1">
      <c r="A55" s="163"/>
      <c r="B55" s="73"/>
      <c r="C55" s="73"/>
      <c r="D55" s="73"/>
      <c r="E55" s="73"/>
      <c r="F55" s="73"/>
      <c r="G55" s="73"/>
      <c r="H55" s="73"/>
      <c r="I55" s="163" t="s">
        <v>401</v>
      </c>
      <c r="J55" s="73"/>
      <c r="K55" s="152">
        <v>0</v>
      </c>
      <c r="L55" s="73"/>
      <c r="M55" s="73"/>
      <c r="N55" s="73"/>
      <c r="O55" s="160"/>
      <c r="P55" s="73"/>
    </row>
    <row r="56" spans="1:16" ht="16.5" customHeight="1">
      <c r="A56" s="163" t="s">
        <v>402</v>
      </c>
      <c r="B56" s="73">
        <f>SUM(C56:G56)</f>
        <v>25</v>
      </c>
      <c r="C56" s="73">
        <v>0</v>
      </c>
      <c r="D56" s="73">
        <v>25</v>
      </c>
      <c r="E56" s="152">
        <v>0</v>
      </c>
      <c r="F56" s="73">
        <v>0</v>
      </c>
      <c r="G56" s="73">
        <v>0</v>
      </c>
      <c r="H56" s="73">
        <v>0</v>
      </c>
      <c r="I56" s="163" t="s">
        <v>403</v>
      </c>
      <c r="J56" s="73">
        <f>SUM(K56:N56)</f>
        <v>0</v>
      </c>
      <c r="K56" s="73">
        <v>0</v>
      </c>
      <c r="L56" s="152">
        <v>0</v>
      </c>
      <c r="M56" s="73">
        <v>0</v>
      </c>
      <c r="N56" s="73">
        <v>0</v>
      </c>
      <c r="O56" s="160" t="s">
        <v>404</v>
      </c>
      <c r="P56" s="73">
        <v>25</v>
      </c>
    </row>
    <row r="57" spans="1:16" ht="24" customHeight="1">
      <c r="A57" s="163"/>
      <c r="B57" s="73"/>
      <c r="C57" s="73"/>
      <c r="D57" s="73"/>
      <c r="E57" s="96"/>
      <c r="F57" s="96"/>
      <c r="G57" s="73"/>
      <c r="H57" s="73"/>
      <c r="I57" s="163" t="s">
        <v>405</v>
      </c>
      <c r="J57" s="96"/>
      <c r="K57" s="73">
        <v>0</v>
      </c>
      <c r="L57" s="152"/>
      <c r="M57" s="152"/>
      <c r="N57" s="96"/>
      <c r="O57" s="160"/>
      <c r="P57" s="73"/>
    </row>
    <row r="58" spans="1:16" ht="18" customHeight="1">
      <c r="A58" s="163"/>
      <c r="B58" s="73"/>
      <c r="C58" s="73"/>
      <c r="D58" s="73"/>
      <c r="E58" s="73"/>
      <c r="F58" s="73"/>
      <c r="G58" s="73"/>
      <c r="H58" s="73"/>
      <c r="I58" s="163" t="s">
        <v>406</v>
      </c>
      <c r="J58" s="73"/>
      <c r="K58" s="73">
        <v>0</v>
      </c>
      <c r="L58" s="73"/>
      <c r="M58" s="73"/>
      <c r="N58" s="73"/>
      <c r="O58" s="160"/>
      <c r="P58" s="73"/>
    </row>
    <row r="59" spans="1:16" ht="18" customHeight="1">
      <c r="A59" s="163"/>
      <c r="B59" s="73"/>
      <c r="C59" s="73"/>
      <c r="D59" s="73"/>
      <c r="E59" s="73"/>
      <c r="F59" s="73"/>
      <c r="G59" s="73"/>
      <c r="H59" s="73"/>
      <c r="I59" s="163" t="s">
        <v>407</v>
      </c>
      <c r="J59" s="73"/>
      <c r="K59" s="73">
        <v>0</v>
      </c>
      <c r="L59" s="73"/>
      <c r="M59" s="73"/>
      <c r="N59" s="73"/>
      <c r="O59" s="160"/>
      <c r="P59" s="73"/>
    </row>
    <row r="60" spans="1:16" ht="18" customHeight="1">
      <c r="A60" s="163"/>
      <c r="B60" s="73"/>
      <c r="C60" s="73"/>
      <c r="D60" s="73"/>
      <c r="E60" s="73"/>
      <c r="F60" s="73"/>
      <c r="G60" s="73"/>
      <c r="H60" s="73"/>
      <c r="I60" s="163" t="s">
        <v>408</v>
      </c>
      <c r="J60" s="73"/>
      <c r="K60" s="73">
        <v>0</v>
      </c>
      <c r="L60" s="73"/>
      <c r="M60" s="73"/>
      <c r="N60" s="73"/>
      <c r="O60" s="160"/>
      <c r="P60" s="73"/>
    </row>
    <row r="61" spans="1:16" ht="18" customHeight="1">
      <c r="A61" s="163"/>
      <c r="B61" s="73"/>
      <c r="C61" s="73"/>
      <c r="D61" s="73"/>
      <c r="E61" s="73"/>
      <c r="F61" s="73"/>
      <c r="G61" s="73"/>
      <c r="H61" s="73"/>
      <c r="I61" s="163" t="s">
        <v>409</v>
      </c>
      <c r="J61" s="73"/>
      <c r="K61" s="73">
        <v>0</v>
      </c>
      <c r="L61" s="73"/>
      <c r="M61" s="73"/>
      <c r="N61" s="73"/>
      <c r="O61" s="160"/>
      <c r="P61" s="73"/>
    </row>
    <row r="62" spans="1:16" ht="18" customHeight="1">
      <c r="A62" s="163"/>
      <c r="B62" s="73"/>
      <c r="C62" s="73"/>
      <c r="D62" s="73"/>
      <c r="E62" s="73"/>
      <c r="F62" s="73"/>
      <c r="G62" s="73"/>
      <c r="H62" s="73"/>
      <c r="I62" s="163" t="s">
        <v>410</v>
      </c>
      <c r="J62" s="73"/>
      <c r="K62" s="73">
        <v>0</v>
      </c>
      <c r="L62" s="73"/>
      <c r="M62" s="73"/>
      <c r="N62" s="73"/>
      <c r="O62" s="160"/>
      <c r="P62" s="73"/>
    </row>
    <row r="63" spans="1:16" ht="17.25" customHeight="1">
      <c r="A63" s="163"/>
      <c r="B63" s="73"/>
      <c r="C63" s="73"/>
      <c r="D63" s="73"/>
      <c r="E63" s="73"/>
      <c r="F63" s="73"/>
      <c r="G63" s="73"/>
      <c r="H63" s="73"/>
      <c r="I63" s="163" t="s">
        <v>411</v>
      </c>
      <c r="J63" s="73"/>
      <c r="K63" s="73">
        <v>0</v>
      </c>
      <c r="L63" s="73"/>
      <c r="M63" s="73"/>
      <c r="N63" s="73"/>
      <c r="O63" s="160"/>
      <c r="P63" s="73"/>
    </row>
    <row r="64" spans="1:16" ht="16.5" customHeight="1">
      <c r="A64" s="163"/>
      <c r="B64" s="73"/>
      <c r="C64" s="73"/>
      <c r="D64" s="73"/>
      <c r="E64" s="73"/>
      <c r="F64" s="73"/>
      <c r="G64" s="73"/>
      <c r="H64" s="73"/>
      <c r="I64" s="163" t="s">
        <v>412</v>
      </c>
      <c r="J64" s="73"/>
      <c r="K64" s="152">
        <v>0</v>
      </c>
      <c r="L64" s="73"/>
      <c r="M64" s="73"/>
      <c r="N64" s="73"/>
      <c r="O64" s="160"/>
      <c r="P64" s="73"/>
    </row>
    <row r="65" spans="1:16" ht="16.5" customHeight="1">
      <c r="A65" s="163" t="s">
        <v>413</v>
      </c>
      <c r="B65" s="73">
        <f>SUM(C65:G65)</f>
        <v>211</v>
      </c>
      <c r="C65" s="73">
        <v>0</v>
      </c>
      <c r="D65" s="73">
        <v>211</v>
      </c>
      <c r="E65" s="152">
        <v>0</v>
      </c>
      <c r="F65" s="73">
        <v>0</v>
      </c>
      <c r="G65" s="73">
        <v>0</v>
      </c>
      <c r="H65" s="73">
        <v>0</v>
      </c>
      <c r="I65" s="163" t="s">
        <v>414</v>
      </c>
      <c r="J65" s="73">
        <f>SUM(K65:N65)</f>
        <v>0</v>
      </c>
      <c r="K65" s="73">
        <v>0</v>
      </c>
      <c r="L65" s="152">
        <v>0</v>
      </c>
      <c r="M65" s="73">
        <v>0</v>
      </c>
      <c r="N65" s="73">
        <v>0</v>
      </c>
      <c r="O65" s="160" t="s">
        <v>415</v>
      </c>
      <c r="P65" s="73">
        <v>211</v>
      </c>
    </row>
    <row r="66" spans="1:16" ht="27.75" customHeight="1">
      <c r="A66" s="163"/>
      <c r="B66" s="72"/>
      <c r="C66" s="73"/>
      <c r="D66" s="73"/>
      <c r="E66" s="96"/>
      <c r="F66" s="96"/>
      <c r="G66" s="73"/>
      <c r="H66" s="73"/>
      <c r="I66" s="163" t="s">
        <v>416</v>
      </c>
      <c r="J66" s="96"/>
      <c r="K66" s="73">
        <v>0</v>
      </c>
      <c r="L66" s="152"/>
      <c r="M66" s="152"/>
      <c r="N66" s="96"/>
      <c r="O66" s="160"/>
      <c r="P66" s="73"/>
    </row>
    <row r="67" spans="1:16" ht="18" customHeight="1">
      <c r="A67" s="163"/>
      <c r="B67" s="73"/>
      <c r="C67" s="73"/>
      <c r="D67" s="73"/>
      <c r="E67" s="73"/>
      <c r="F67" s="73"/>
      <c r="G67" s="73"/>
      <c r="H67" s="73"/>
      <c r="I67" s="163" t="s">
        <v>388</v>
      </c>
      <c r="J67" s="73"/>
      <c r="K67" s="73">
        <v>0</v>
      </c>
      <c r="L67" s="73"/>
      <c r="M67" s="73"/>
      <c r="N67" s="73"/>
      <c r="O67" s="160"/>
      <c r="P67" s="73"/>
    </row>
    <row r="68" spans="1:16" ht="18" customHeight="1">
      <c r="A68" s="163"/>
      <c r="B68" s="73"/>
      <c r="C68" s="73"/>
      <c r="D68" s="73"/>
      <c r="E68" s="73"/>
      <c r="F68" s="73"/>
      <c r="G68" s="73"/>
      <c r="H68" s="73"/>
      <c r="I68" s="163" t="s">
        <v>390</v>
      </c>
      <c r="J68" s="73"/>
      <c r="K68" s="73">
        <v>0</v>
      </c>
      <c r="L68" s="73"/>
      <c r="M68" s="73"/>
      <c r="N68" s="73"/>
      <c r="O68" s="160"/>
      <c r="P68" s="73"/>
    </row>
    <row r="69" spans="1:16" ht="18" customHeight="1">
      <c r="A69" s="163"/>
      <c r="B69" s="73"/>
      <c r="C69" s="73"/>
      <c r="D69" s="73"/>
      <c r="E69" s="73"/>
      <c r="F69" s="73"/>
      <c r="G69" s="73"/>
      <c r="H69" s="73"/>
      <c r="I69" s="163" t="s">
        <v>417</v>
      </c>
      <c r="J69" s="73"/>
      <c r="K69" s="73">
        <v>0</v>
      </c>
      <c r="L69" s="73"/>
      <c r="M69" s="73"/>
      <c r="N69" s="73"/>
      <c r="O69" s="160"/>
      <c r="P69" s="73"/>
    </row>
    <row r="70" spans="1:16" ht="16.5" customHeight="1">
      <c r="A70" s="163"/>
      <c r="B70" s="73"/>
      <c r="C70" s="73"/>
      <c r="D70" s="73"/>
      <c r="E70" s="73"/>
      <c r="F70" s="73"/>
      <c r="G70" s="73"/>
      <c r="H70" s="73"/>
      <c r="I70" s="163" t="s">
        <v>418</v>
      </c>
      <c r="J70" s="73"/>
      <c r="K70" s="73">
        <v>0</v>
      </c>
      <c r="L70" s="73"/>
      <c r="M70" s="73"/>
      <c r="N70" s="73"/>
      <c r="O70" s="160"/>
      <c r="P70" s="73"/>
    </row>
    <row r="71" spans="1:16" ht="16.5" customHeight="1">
      <c r="A71" s="163"/>
      <c r="B71" s="73"/>
      <c r="C71" s="73"/>
      <c r="D71" s="73"/>
      <c r="E71" s="73"/>
      <c r="F71" s="73"/>
      <c r="G71" s="73"/>
      <c r="H71" s="73"/>
      <c r="I71" s="163" t="s">
        <v>419</v>
      </c>
      <c r="J71" s="73"/>
      <c r="K71" s="152">
        <v>0</v>
      </c>
      <c r="L71" s="73"/>
      <c r="M71" s="73"/>
      <c r="N71" s="73"/>
      <c r="O71" s="160"/>
      <c r="P71" s="73"/>
    </row>
    <row r="72" spans="1:16" ht="16.5" customHeight="1">
      <c r="A72" s="163" t="s">
        <v>420</v>
      </c>
      <c r="B72" s="73">
        <f>SUM(C72:G72)</f>
        <v>400</v>
      </c>
      <c r="C72" s="73">
        <v>326</v>
      </c>
      <c r="D72" s="73">
        <v>74</v>
      </c>
      <c r="E72" s="152">
        <v>0</v>
      </c>
      <c r="F72" s="73">
        <v>0</v>
      </c>
      <c r="G72" s="73">
        <v>0</v>
      </c>
      <c r="H72" s="73">
        <v>0</v>
      </c>
      <c r="I72" s="163" t="s">
        <v>421</v>
      </c>
      <c r="J72" s="73">
        <f>SUM(K72:N72)</f>
        <v>170</v>
      </c>
      <c r="K72" s="73">
        <v>170</v>
      </c>
      <c r="L72" s="152">
        <v>0</v>
      </c>
      <c r="M72" s="73">
        <v>0</v>
      </c>
      <c r="N72" s="73">
        <v>0</v>
      </c>
      <c r="O72" s="160" t="s">
        <v>422</v>
      </c>
      <c r="P72" s="73">
        <v>230</v>
      </c>
    </row>
    <row r="73" spans="1:16" ht="28.5" customHeight="1">
      <c r="A73" s="163"/>
      <c r="B73" s="73"/>
      <c r="C73" s="73"/>
      <c r="D73" s="73"/>
      <c r="E73" s="96"/>
      <c r="F73" s="96"/>
      <c r="G73" s="73"/>
      <c r="H73" s="73"/>
      <c r="I73" s="163" t="s">
        <v>423</v>
      </c>
      <c r="J73" s="96"/>
      <c r="K73" s="73">
        <v>170</v>
      </c>
      <c r="L73" s="152"/>
      <c r="M73" s="152"/>
      <c r="N73" s="96"/>
      <c r="O73" s="160"/>
      <c r="P73" s="73"/>
    </row>
    <row r="74" spans="1:16" ht="16.5" customHeight="1">
      <c r="A74" s="163"/>
      <c r="B74" s="73"/>
      <c r="C74" s="73"/>
      <c r="D74" s="73"/>
      <c r="E74" s="152"/>
      <c r="F74" s="152"/>
      <c r="G74" s="73"/>
      <c r="H74" s="73"/>
      <c r="I74" s="163" t="s">
        <v>424</v>
      </c>
      <c r="J74" s="73"/>
      <c r="K74" s="73">
        <v>0</v>
      </c>
      <c r="L74" s="152"/>
      <c r="M74" s="152"/>
      <c r="N74" s="73"/>
      <c r="O74" s="160"/>
      <c r="P74" s="73"/>
    </row>
    <row r="75" spans="1:16" ht="16.5" customHeight="1">
      <c r="A75" s="163"/>
      <c r="B75" s="73"/>
      <c r="C75" s="73"/>
      <c r="D75" s="73"/>
      <c r="E75" s="152"/>
      <c r="F75" s="152"/>
      <c r="G75" s="73"/>
      <c r="H75" s="73"/>
      <c r="I75" s="163" t="s">
        <v>425</v>
      </c>
      <c r="J75" s="73"/>
      <c r="K75" s="152">
        <v>0</v>
      </c>
      <c r="L75" s="152"/>
      <c r="M75" s="152"/>
      <c r="N75" s="73"/>
      <c r="O75" s="160"/>
      <c r="P75" s="73"/>
    </row>
    <row r="76" spans="1:16" ht="25.5" customHeight="1">
      <c r="A76" s="163" t="s">
        <v>426</v>
      </c>
      <c r="B76" s="73">
        <f>SUM(C76:G76)</f>
        <v>17984</v>
      </c>
      <c r="C76" s="73">
        <v>3331</v>
      </c>
      <c r="D76" s="73">
        <v>0</v>
      </c>
      <c r="E76" s="152">
        <v>14653</v>
      </c>
      <c r="F76" s="152">
        <v>0</v>
      </c>
      <c r="G76" s="73">
        <v>0</v>
      </c>
      <c r="H76" s="73">
        <v>0</v>
      </c>
      <c r="I76" s="163" t="s">
        <v>427</v>
      </c>
      <c r="J76" s="73">
        <f>SUM(K76:N76)</f>
        <v>8426</v>
      </c>
      <c r="K76" s="73">
        <v>8426</v>
      </c>
      <c r="L76" s="152">
        <v>0</v>
      </c>
      <c r="M76" s="152">
        <v>0</v>
      </c>
      <c r="N76" s="73">
        <v>0</v>
      </c>
      <c r="O76" s="160" t="s">
        <v>428</v>
      </c>
      <c r="P76" s="73">
        <v>9558</v>
      </c>
    </row>
    <row r="77" spans="1:16" ht="25.5" customHeight="1">
      <c r="A77" s="163" t="s">
        <v>429</v>
      </c>
      <c r="B77" s="73"/>
      <c r="C77" s="73"/>
      <c r="D77" s="73">
        <v>0</v>
      </c>
      <c r="E77" s="96"/>
      <c r="F77" s="96"/>
      <c r="G77" s="73"/>
      <c r="H77" s="73"/>
      <c r="I77" s="163" t="s">
        <v>430</v>
      </c>
      <c r="J77" s="96"/>
      <c r="K77" s="73">
        <v>8426</v>
      </c>
      <c r="L77" s="152"/>
      <c r="M77" s="152"/>
      <c r="N77" s="96"/>
      <c r="O77" s="160"/>
      <c r="P77" s="73"/>
    </row>
    <row r="78" spans="1:16" ht="25.5" customHeight="1">
      <c r="A78" s="163" t="s">
        <v>431</v>
      </c>
      <c r="B78" s="73"/>
      <c r="C78" s="73"/>
      <c r="D78" s="73">
        <v>0</v>
      </c>
      <c r="E78" s="73"/>
      <c r="F78" s="73"/>
      <c r="G78" s="73"/>
      <c r="H78" s="73"/>
      <c r="I78" s="163" t="s">
        <v>432</v>
      </c>
      <c r="J78" s="73"/>
      <c r="K78" s="73">
        <v>30</v>
      </c>
      <c r="L78" s="73"/>
      <c r="M78" s="73"/>
      <c r="N78" s="73"/>
      <c r="O78" s="160"/>
      <c r="P78" s="73"/>
    </row>
    <row r="79" spans="1:16" ht="18" customHeight="1">
      <c r="A79" s="163"/>
      <c r="B79" s="73"/>
      <c r="C79" s="73"/>
      <c r="D79" s="73"/>
      <c r="E79" s="73"/>
      <c r="F79" s="73"/>
      <c r="G79" s="73"/>
      <c r="H79" s="73"/>
      <c r="I79" s="163" t="s">
        <v>433</v>
      </c>
      <c r="J79" s="73"/>
      <c r="K79" s="73">
        <v>0</v>
      </c>
      <c r="L79" s="73"/>
      <c r="M79" s="73"/>
      <c r="N79" s="73"/>
      <c r="O79" s="160"/>
      <c r="P79" s="73"/>
    </row>
    <row r="80" spans="1:16" ht="18" customHeight="1">
      <c r="A80" s="163"/>
      <c r="B80" s="73"/>
      <c r="C80" s="73"/>
      <c r="D80" s="73"/>
      <c r="E80" s="73"/>
      <c r="F80" s="73"/>
      <c r="G80" s="73"/>
      <c r="H80" s="73"/>
      <c r="I80" s="163" t="s">
        <v>434</v>
      </c>
      <c r="J80" s="73"/>
      <c r="K80" s="73">
        <v>8396</v>
      </c>
      <c r="L80" s="73"/>
      <c r="M80" s="73"/>
      <c r="N80" s="73"/>
      <c r="O80" s="160"/>
      <c r="P80" s="73"/>
    </row>
    <row r="81" spans="1:16" ht="18" customHeight="1">
      <c r="A81" s="163"/>
      <c r="B81" s="73"/>
      <c r="C81" s="73"/>
      <c r="D81" s="73"/>
      <c r="E81" s="73"/>
      <c r="F81" s="73"/>
      <c r="G81" s="73"/>
      <c r="H81" s="73"/>
      <c r="I81" s="163" t="s">
        <v>435</v>
      </c>
      <c r="J81" s="73"/>
      <c r="K81" s="73">
        <v>0</v>
      </c>
      <c r="L81" s="73"/>
      <c r="M81" s="73"/>
      <c r="N81" s="73"/>
      <c r="O81" s="160"/>
      <c r="P81" s="73"/>
    </row>
    <row r="82" spans="1:16" ht="27.75" customHeight="1">
      <c r="A82" s="163"/>
      <c r="B82" s="73"/>
      <c r="C82" s="73"/>
      <c r="D82" s="73"/>
      <c r="E82" s="73"/>
      <c r="F82" s="73"/>
      <c r="G82" s="73"/>
      <c r="H82" s="73"/>
      <c r="I82" s="163" t="s">
        <v>436</v>
      </c>
      <c r="J82" s="73"/>
      <c r="K82" s="73">
        <v>0</v>
      </c>
      <c r="L82" s="73"/>
      <c r="M82" s="73"/>
      <c r="N82" s="73"/>
      <c r="O82" s="160"/>
      <c r="P82" s="73"/>
    </row>
    <row r="83" spans="1:16" ht="27.75" customHeight="1">
      <c r="A83" s="163"/>
      <c r="B83" s="73"/>
      <c r="C83" s="73"/>
      <c r="D83" s="73"/>
      <c r="E83" s="73"/>
      <c r="F83" s="73"/>
      <c r="G83" s="73"/>
      <c r="H83" s="73"/>
      <c r="I83" s="163" t="s">
        <v>437</v>
      </c>
      <c r="J83" s="73"/>
      <c r="K83" s="73">
        <v>0</v>
      </c>
      <c r="L83" s="73"/>
      <c r="M83" s="73"/>
      <c r="N83" s="73"/>
      <c r="O83" s="160"/>
      <c r="P83" s="73"/>
    </row>
    <row r="84" spans="1:16" ht="27.75" customHeight="1">
      <c r="A84" s="163"/>
      <c r="B84" s="73"/>
      <c r="C84" s="73"/>
      <c r="D84" s="73"/>
      <c r="E84" s="73"/>
      <c r="F84" s="73"/>
      <c r="G84" s="73"/>
      <c r="H84" s="73"/>
      <c r="I84" s="163" t="s">
        <v>438</v>
      </c>
      <c r="J84" s="73"/>
      <c r="K84" s="152">
        <v>0</v>
      </c>
      <c r="L84" s="73"/>
      <c r="M84" s="73"/>
      <c r="N84" s="73"/>
      <c r="O84" s="160"/>
      <c r="P84" s="73"/>
    </row>
    <row r="85" spans="1:16" ht="16.5" customHeight="1">
      <c r="A85" s="163" t="s">
        <v>439</v>
      </c>
      <c r="B85" s="73">
        <f>SUM(C85:G85)</f>
        <v>396</v>
      </c>
      <c r="C85" s="73">
        <v>0</v>
      </c>
      <c r="D85" s="73">
        <v>396</v>
      </c>
      <c r="E85" s="152">
        <v>0</v>
      </c>
      <c r="F85" s="73">
        <v>0</v>
      </c>
      <c r="G85" s="73">
        <v>0</v>
      </c>
      <c r="H85" s="73">
        <v>0</v>
      </c>
      <c r="I85" s="163" t="s">
        <v>440</v>
      </c>
      <c r="J85" s="73">
        <f>SUM(K85:N85)</f>
        <v>311</v>
      </c>
      <c r="K85" s="73">
        <v>311</v>
      </c>
      <c r="L85" s="152">
        <v>0</v>
      </c>
      <c r="M85" s="73">
        <v>0</v>
      </c>
      <c r="N85" s="73">
        <v>0</v>
      </c>
      <c r="O85" s="160" t="s">
        <v>441</v>
      </c>
      <c r="P85" s="73">
        <v>85</v>
      </c>
    </row>
    <row r="86" spans="1:16" ht="28.5" customHeight="1">
      <c r="A86" s="163"/>
      <c r="B86" s="73"/>
      <c r="C86" s="73"/>
      <c r="D86" s="73"/>
      <c r="E86" s="96"/>
      <c r="F86" s="96"/>
      <c r="G86" s="73"/>
      <c r="H86" s="73"/>
      <c r="I86" s="163" t="s">
        <v>442</v>
      </c>
      <c r="J86" s="96"/>
      <c r="K86" s="73">
        <v>311</v>
      </c>
      <c r="L86" s="96"/>
      <c r="M86" s="152"/>
      <c r="N86" s="96"/>
      <c r="O86" s="160"/>
      <c r="P86" s="73"/>
    </row>
    <row r="87" spans="1:16" ht="16.5" customHeight="1">
      <c r="A87" s="163"/>
      <c r="B87" s="73"/>
      <c r="C87" s="73"/>
      <c r="D87" s="73"/>
      <c r="E87" s="152"/>
      <c r="F87" s="152"/>
      <c r="G87" s="73"/>
      <c r="H87" s="73"/>
      <c r="I87" s="163" t="s">
        <v>406</v>
      </c>
      <c r="J87" s="73"/>
      <c r="K87" s="73">
        <v>0</v>
      </c>
      <c r="L87" s="152"/>
      <c r="M87" s="152"/>
      <c r="N87" s="73"/>
      <c r="O87" s="160"/>
      <c r="P87" s="73"/>
    </row>
    <row r="88" spans="1:16" ht="16.5" customHeight="1">
      <c r="A88" s="163"/>
      <c r="B88" s="73"/>
      <c r="C88" s="73"/>
      <c r="D88" s="73"/>
      <c r="E88" s="152"/>
      <c r="F88" s="152"/>
      <c r="G88" s="73"/>
      <c r="H88" s="73"/>
      <c r="I88" s="163" t="s">
        <v>407</v>
      </c>
      <c r="J88" s="73"/>
      <c r="K88" s="73">
        <v>0</v>
      </c>
      <c r="L88" s="152"/>
      <c r="M88" s="152"/>
      <c r="N88" s="73"/>
      <c r="O88" s="160"/>
      <c r="P88" s="73"/>
    </row>
    <row r="89" spans="1:16" ht="16.5" customHeight="1">
      <c r="A89" s="163"/>
      <c r="B89" s="73"/>
      <c r="C89" s="73"/>
      <c r="D89" s="73"/>
      <c r="E89" s="152"/>
      <c r="F89" s="152"/>
      <c r="G89" s="73"/>
      <c r="H89" s="73"/>
      <c r="I89" s="163" t="s">
        <v>408</v>
      </c>
      <c r="J89" s="73"/>
      <c r="K89" s="73">
        <v>0</v>
      </c>
      <c r="L89" s="152"/>
      <c r="M89" s="152"/>
      <c r="N89" s="73"/>
      <c r="O89" s="160"/>
      <c r="P89" s="73"/>
    </row>
    <row r="90" spans="1:16" ht="16.5" customHeight="1">
      <c r="A90" s="163"/>
      <c r="B90" s="73"/>
      <c r="C90" s="73"/>
      <c r="D90" s="73"/>
      <c r="E90" s="152"/>
      <c r="F90" s="152"/>
      <c r="G90" s="73"/>
      <c r="H90" s="73"/>
      <c r="I90" s="163" t="s">
        <v>409</v>
      </c>
      <c r="J90" s="73"/>
      <c r="K90" s="73">
        <v>0</v>
      </c>
      <c r="L90" s="152"/>
      <c r="M90" s="152"/>
      <c r="N90" s="73"/>
      <c r="O90" s="160"/>
      <c r="P90" s="73"/>
    </row>
    <row r="91" spans="1:16" ht="18" customHeight="1">
      <c r="A91" s="163"/>
      <c r="B91" s="73"/>
      <c r="C91" s="73"/>
      <c r="D91" s="73"/>
      <c r="E91" s="73"/>
      <c r="F91" s="73"/>
      <c r="G91" s="73"/>
      <c r="H91" s="73"/>
      <c r="I91" s="163" t="s">
        <v>443</v>
      </c>
      <c r="J91" s="73"/>
      <c r="K91" s="73">
        <v>311</v>
      </c>
      <c r="L91" s="73"/>
      <c r="M91" s="73"/>
      <c r="N91" s="73"/>
      <c r="O91" s="160"/>
      <c r="P91" s="73"/>
    </row>
    <row r="92" spans="1:16" ht="16.5" customHeight="1">
      <c r="A92" s="163"/>
      <c r="B92" s="73"/>
      <c r="C92" s="73"/>
      <c r="D92" s="73"/>
      <c r="E92" s="73"/>
      <c r="F92" s="73"/>
      <c r="G92" s="73"/>
      <c r="H92" s="73"/>
      <c r="I92" s="163" t="s">
        <v>444</v>
      </c>
      <c r="J92" s="73"/>
      <c r="K92" s="73">
        <v>0</v>
      </c>
      <c r="L92" s="73"/>
      <c r="M92" s="73"/>
      <c r="N92" s="73"/>
      <c r="O92" s="160"/>
      <c r="P92" s="73"/>
    </row>
    <row r="93" spans="1:16" ht="16.5" customHeight="1">
      <c r="A93" s="163"/>
      <c r="B93" s="73"/>
      <c r="C93" s="73"/>
      <c r="D93" s="73"/>
      <c r="E93" s="73"/>
      <c r="F93" s="73"/>
      <c r="G93" s="73"/>
      <c r="H93" s="73"/>
      <c r="I93" s="163" t="s">
        <v>445</v>
      </c>
      <c r="J93" s="73"/>
      <c r="K93" s="152">
        <v>0</v>
      </c>
      <c r="L93" s="73"/>
      <c r="M93" s="73"/>
      <c r="N93" s="73"/>
      <c r="O93" s="160"/>
      <c r="P93" s="73"/>
    </row>
    <row r="94" spans="1:16" ht="16.5" customHeight="1">
      <c r="A94" s="163" t="s">
        <v>446</v>
      </c>
      <c r="B94" s="73">
        <f>SUM(C94:G94)</f>
        <v>312</v>
      </c>
      <c r="C94" s="73">
        <v>0</v>
      </c>
      <c r="D94" s="73">
        <v>312</v>
      </c>
      <c r="E94" s="152">
        <v>0</v>
      </c>
      <c r="F94" s="73">
        <v>0</v>
      </c>
      <c r="G94" s="73">
        <v>0</v>
      </c>
      <c r="H94" s="73">
        <v>0</v>
      </c>
      <c r="I94" s="163" t="s">
        <v>447</v>
      </c>
      <c r="J94" s="73">
        <f>SUM(K94:N94)</f>
        <v>262</v>
      </c>
      <c r="K94" s="73">
        <v>262</v>
      </c>
      <c r="L94" s="152">
        <v>0</v>
      </c>
      <c r="M94" s="73">
        <v>0</v>
      </c>
      <c r="N94" s="73">
        <v>0</v>
      </c>
      <c r="O94" s="160" t="s">
        <v>448</v>
      </c>
      <c r="P94" s="73">
        <v>50</v>
      </c>
    </row>
    <row r="95" spans="1:16" ht="26.25" customHeight="1">
      <c r="A95" s="163"/>
      <c r="B95" s="73"/>
      <c r="C95" s="73"/>
      <c r="D95" s="73"/>
      <c r="E95" s="73"/>
      <c r="F95" s="73"/>
      <c r="G95" s="73"/>
      <c r="H95" s="73"/>
      <c r="I95" s="163" t="s">
        <v>449</v>
      </c>
      <c r="J95" s="73"/>
      <c r="K95" s="73">
        <v>262</v>
      </c>
      <c r="L95" s="73"/>
      <c r="M95" s="73"/>
      <c r="N95" s="73"/>
      <c r="O95" s="160"/>
      <c r="P95" s="73"/>
    </row>
    <row r="96" spans="1:16" ht="16.5" customHeight="1">
      <c r="A96" s="163"/>
      <c r="B96" s="73"/>
      <c r="C96" s="73"/>
      <c r="D96" s="73"/>
      <c r="E96" s="73"/>
      <c r="F96" s="73"/>
      <c r="G96" s="73"/>
      <c r="H96" s="73"/>
      <c r="I96" s="163" t="s">
        <v>450</v>
      </c>
      <c r="J96" s="73"/>
      <c r="K96" s="73">
        <v>0</v>
      </c>
      <c r="L96" s="73"/>
      <c r="M96" s="73"/>
      <c r="N96" s="73"/>
      <c r="O96" s="160"/>
      <c r="P96" s="73"/>
    </row>
    <row r="97" spans="1:16" ht="16.5" customHeight="1">
      <c r="A97" s="163"/>
      <c r="B97" s="73"/>
      <c r="C97" s="73"/>
      <c r="D97" s="73"/>
      <c r="E97" s="73"/>
      <c r="F97" s="73"/>
      <c r="G97" s="73"/>
      <c r="H97" s="73"/>
      <c r="I97" s="163" t="s">
        <v>451</v>
      </c>
      <c r="J97" s="73"/>
      <c r="K97" s="73">
        <v>0</v>
      </c>
      <c r="L97" s="73"/>
      <c r="M97" s="73"/>
      <c r="N97" s="73"/>
      <c r="O97" s="160"/>
      <c r="P97" s="73"/>
    </row>
    <row r="98" spans="1:16" ht="16.5" customHeight="1">
      <c r="A98" s="163"/>
      <c r="B98" s="73"/>
      <c r="C98" s="73"/>
      <c r="D98" s="73"/>
      <c r="E98" s="73"/>
      <c r="F98" s="73"/>
      <c r="G98" s="73"/>
      <c r="H98" s="73"/>
      <c r="I98" s="163" t="s">
        <v>452</v>
      </c>
      <c r="J98" s="73"/>
      <c r="K98" s="73">
        <v>262</v>
      </c>
      <c r="L98" s="73"/>
      <c r="M98" s="73"/>
      <c r="N98" s="73"/>
      <c r="O98" s="160"/>
      <c r="P98" s="73"/>
    </row>
    <row r="99" spans="1:16" ht="16.5" customHeight="1">
      <c r="A99" s="163"/>
      <c r="B99" s="73"/>
      <c r="C99" s="73"/>
      <c r="D99" s="73"/>
      <c r="E99" s="73"/>
      <c r="F99" s="73"/>
      <c r="G99" s="73"/>
      <c r="H99" s="73"/>
      <c r="I99" s="163" t="s">
        <v>453</v>
      </c>
      <c r="J99" s="73"/>
      <c r="K99" s="73">
        <v>0</v>
      </c>
      <c r="L99" s="73"/>
      <c r="M99" s="73"/>
      <c r="N99" s="73"/>
      <c r="O99" s="160"/>
      <c r="P99" s="73"/>
    </row>
    <row r="100" spans="1:16" ht="16.5" customHeight="1">
      <c r="A100" s="163"/>
      <c r="B100" s="73"/>
      <c r="C100" s="73"/>
      <c r="D100" s="73"/>
      <c r="E100" s="73"/>
      <c r="F100" s="73"/>
      <c r="G100" s="73"/>
      <c r="H100" s="73"/>
      <c r="I100" s="163" t="s">
        <v>454</v>
      </c>
      <c r="J100" s="73"/>
      <c r="K100" s="152">
        <v>0</v>
      </c>
      <c r="L100" s="73"/>
      <c r="M100" s="75"/>
      <c r="N100" s="73"/>
      <c r="O100" s="160"/>
      <c r="P100" s="73"/>
    </row>
    <row r="101" spans="1:16" ht="18" customHeight="1">
      <c r="A101" s="163" t="s">
        <v>455</v>
      </c>
      <c r="B101" s="73">
        <f>SUM(C101:G101)</f>
        <v>189</v>
      </c>
      <c r="C101" s="73">
        <v>189</v>
      </c>
      <c r="D101" s="73">
        <v>0</v>
      </c>
      <c r="E101" s="152">
        <v>0</v>
      </c>
      <c r="F101" s="73">
        <v>0</v>
      </c>
      <c r="G101" s="73">
        <v>0</v>
      </c>
      <c r="H101" s="73">
        <v>0</v>
      </c>
      <c r="I101" s="160" t="s">
        <v>456</v>
      </c>
      <c r="J101" s="73">
        <f>SUM(K101:N101)</f>
        <v>133</v>
      </c>
      <c r="K101" s="73">
        <v>133</v>
      </c>
      <c r="L101" s="158">
        <v>0</v>
      </c>
      <c r="M101" s="48">
        <v>0</v>
      </c>
      <c r="N101" s="89">
        <v>0</v>
      </c>
      <c r="O101" s="160" t="s">
        <v>457</v>
      </c>
      <c r="P101" s="73">
        <v>56</v>
      </c>
    </row>
    <row r="102" spans="1:16" ht="27" customHeight="1">
      <c r="A102" s="163"/>
      <c r="B102" s="73"/>
      <c r="C102" s="73"/>
      <c r="D102" s="96"/>
      <c r="E102" s="96"/>
      <c r="F102" s="96"/>
      <c r="G102" s="73"/>
      <c r="H102" s="73"/>
      <c r="I102" s="160" t="s">
        <v>458</v>
      </c>
      <c r="J102" s="96"/>
      <c r="K102" s="73">
        <v>133</v>
      </c>
      <c r="L102" s="96"/>
      <c r="M102" s="155"/>
      <c r="N102" s="96"/>
      <c r="O102" s="160"/>
      <c r="P102" s="73"/>
    </row>
    <row r="103" spans="1:16" ht="18" customHeight="1">
      <c r="A103" s="163"/>
      <c r="B103" s="73"/>
      <c r="C103" s="73"/>
      <c r="D103" s="73"/>
      <c r="E103" s="73"/>
      <c r="F103" s="73"/>
      <c r="G103" s="73"/>
      <c r="H103" s="73"/>
      <c r="I103" s="163" t="s">
        <v>459</v>
      </c>
      <c r="J103" s="73"/>
      <c r="K103" s="73">
        <v>0</v>
      </c>
      <c r="L103" s="73"/>
      <c r="M103" s="73"/>
      <c r="N103" s="73"/>
      <c r="O103" s="160"/>
      <c r="P103" s="73"/>
    </row>
    <row r="104" spans="1:16" ht="18" customHeight="1">
      <c r="A104" s="163"/>
      <c r="B104" s="73"/>
      <c r="C104" s="73"/>
      <c r="D104" s="73"/>
      <c r="E104" s="73"/>
      <c r="F104" s="73"/>
      <c r="G104" s="73"/>
      <c r="H104" s="73"/>
      <c r="I104" s="163" t="s">
        <v>460</v>
      </c>
      <c r="J104" s="73"/>
      <c r="K104" s="73">
        <v>0</v>
      </c>
      <c r="L104" s="73"/>
      <c r="M104" s="73"/>
      <c r="N104" s="73"/>
      <c r="O104" s="160"/>
      <c r="P104" s="73"/>
    </row>
    <row r="105" spans="1:16" ht="18" customHeight="1">
      <c r="A105" s="163"/>
      <c r="B105" s="73"/>
      <c r="C105" s="73"/>
      <c r="D105" s="73"/>
      <c r="E105" s="73"/>
      <c r="F105" s="73"/>
      <c r="G105" s="73"/>
      <c r="H105" s="73"/>
      <c r="I105" s="163" t="s">
        <v>461</v>
      </c>
      <c r="J105" s="73"/>
      <c r="K105" s="73">
        <v>0</v>
      </c>
      <c r="L105" s="73"/>
      <c r="M105" s="73"/>
      <c r="N105" s="73"/>
      <c r="O105" s="160"/>
      <c r="P105" s="73"/>
    </row>
    <row r="106" spans="1:16" ht="18" customHeight="1">
      <c r="A106" s="163"/>
      <c r="B106" s="73"/>
      <c r="C106" s="73"/>
      <c r="D106" s="73"/>
      <c r="E106" s="73"/>
      <c r="F106" s="73"/>
      <c r="G106" s="73"/>
      <c r="H106" s="73"/>
      <c r="I106" s="163" t="s">
        <v>462</v>
      </c>
      <c r="J106" s="73"/>
      <c r="K106" s="73">
        <v>0</v>
      </c>
      <c r="L106" s="73"/>
      <c r="M106" s="73"/>
      <c r="N106" s="73"/>
      <c r="O106" s="160"/>
      <c r="P106" s="73"/>
    </row>
    <row r="107" spans="1:16" ht="18" customHeight="1">
      <c r="A107" s="163"/>
      <c r="B107" s="73"/>
      <c r="C107" s="73"/>
      <c r="D107" s="73"/>
      <c r="E107" s="73"/>
      <c r="F107" s="73"/>
      <c r="G107" s="73"/>
      <c r="H107" s="73"/>
      <c r="I107" s="163" t="s">
        <v>463</v>
      </c>
      <c r="J107" s="73"/>
      <c r="K107" s="73">
        <v>133</v>
      </c>
      <c r="L107" s="73"/>
      <c r="M107" s="73"/>
      <c r="N107" s="73"/>
      <c r="O107" s="160"/>
      <c r="P107" s="73"/>
    </row>
    <row r="108" spans="1:16" ht="16.5" customHeight="1">
      <c r="A108" s="163"/>
      <c r="B108" s="73"/>
      <c r="C108" s="73"/>
      <c r="D108" s="73"/>
      <c r="E108" s="73"/>
      <c r="F108" s="73"/>
      <c r="G108" s="73"/>
      <c r="H108" s="73"/>
      <c r="I108" s="163" t="s">
        <v>464</v>
      </c>
      <c r="J108" s="73"/>
      <c r="K108" s="73">
        <v>0</v>
      </c>
      <c r="L108" s="73"/>
      <c r="M108" s="73"/>
      <c r="N108" s="73"/>
      <c r="O108" s="160"/>
      <c r="P108" s="73"/>
    </row>
    <row r="109" spans="1:16" ht="16.5" customHeight="1">
      <c r="A109" s="163"/>
      <c r="B109" s="73"/>
      <c r="C109" s="73"/>
      <c r="D109" s="73"/>
      <c r="E109" s="73"/>
      <c r="F109" s="73"/>
      <c r="G109" s="73"/>
      <c r="H109" s="73"/>
      <c r="I109" s="163" t="s">
        <v>465</v>
      </c>
      <c r="J109" s="73"/>
      <c r="K109" s="152">
        <v>0</v>
      </c>
      <c r="L109" s="73"/>
      <c r="M109" s="73"/>
      <c r="N109" s="73"/>
      <c r="O109" s="160"/>
      <c r="P109" s="73"/>
    </row>
    <row r="110" spans="1:16" ht="16.5" customHeight="1">
      <c r="A110" s="163" t="s">
        <v>466</v>
      </c>
      <c r="B110" s="73">
        <f>SUM(C110:G110)</f>
        <v>226</v>
      </c>
      <c r="C110" s="73">
        <v>0</v>
      </c>
      <c r="D110" s="73">
        <v>0</v>
      </c>
      <c r="E110" s="152">
        <v>226</v>
      </c>
      <c r="F110" s="73">
        <v>0</v>
      </c>
      <c r="G110" s="73">
        <v>0</v>
      </c>
      <c r="H110" s="73">
        <v>0</v>
      </c>
      <c r="I110" s="163" t="s">
        <v>467</v>
      </c>
      <c r="J110" s="73">
        <f>SUM(K110:N110)</f>
        <v>226</v>
      </c>
      <c r="K110" s="73">
        <v>226</v>
      </c>
      <c r="L110" s="152">
        <v>0</v>
      </c>
      <c r="M110" s="73">
        <v>0</v>
      </c>
      <c r="N110" s="73">
        <v>0</v>
      </c>
      <c r="O110" s="160" t="s">
        <v>468</v>
      </c>
      <c r="P110" s="73">
        <v>0</v>
      </c>
    </row>
    <row r="111" spans="1:16" ht="32.25" customHeight="1">
      <c r="A111" s="163" t="s">
        <v>469</v>
      </c>
      <c r="B111" s="73"/>
      <c r="C111" s="73"/>
      <c r="D111" s="73">
        <v>0</v>
      </c>
      <c r="E111" s="96"/>
      <c r="F111" s="96"/>
      <c r="G111" s="73"/>
      <c r="H111" s="73"/>
      <c r="I111" s="163" t="s">
        <v>470</v>
      </c>
      <c r="J111" s="96"/>
      <c r="K111" s="73">
        <v>226</v>
      </c>
      <c r="L111" s="96"/>
      <c r="M111" s="152"/>
      <c r="N111" s="96"/>
      <c r="O111" s="160"/>
      <c r="P111" s="73"/>
    </row>
    <row r="112" spans="1:16" ht="18" customHeight="1">
      <c r="A112" s="163" t="s">
        <v>471</v>
      </c>
      <c r="B112" s="73"/>
      <c r="C112" s="73"/>
      <c r="D112" s="73">
        <v>0</v>
      </c>
      <c r="E112" s="73"/>
      <c r="F112" s="73"/>
      <c r="G112" s="73"/>
      <c r="H112" s="73"/>
      <c r="I112" s="163" t="s">
        <v>290</v>
      </c>
      <c r="J112" s="73"/>
      <c r="K112" s="73">
        <v>226</v>
      </c>
      <c r="L112" s="73"/>
      <c r="M112" s="73"/>
      <c r="N112" s="73"/>
      <c r="O112" s="160"/>
      <c r="P112" s="73"/>
    </row>
    <row r="113" spans="1:16" ht="18" customHeight="1">
      <c r="A113" s="163"/>
      <c r="B113" s="73"/>
      <c r="C113" s="73"/>
      <c r="D113" s="73"/>
      <c r="E113" s="73"/>
      <c r="F113" s="73"/>
      <c r="G113" s="73"/>
      <c r="H113" s="73"/>
      <c r="I113" s="163" t="s">
        <v>472</v>
      </c>
      <c r="J113" s="73"/>
      <c r="K113" s="73">
        <v>0</v>
      </c>
      <c r="L113" s="73"/>
      <c r="M113" s="73"/>
      <c r="N113" s="73"/>
      <c r="O113" s="160"/>
      <c r="P113" s="73"/>
    </row>
    <row r="114" spans="1:16" ht="18" customHeight="1">
      <c r="A114" s="163"/>
      <c r="B114" s="73"/>
      <c r="C114" s="73"/>
      <c r="D114" s="73"/>
      <c r="E114" s="73"/>
      <c r="F114" s="73"/>
      <c r="G114" s="73"/>
      <c r="H114" s="73"/>
      <c r="I114" s="163" t="s">
        <v>473</v>
      </c>
      <c r="J114" s="73"/>
      <c r="K114" s="73">
        <v>0</v>
      </c>
      <c r="L114" s="73"/>
      <c r="M114" s="73"/>
      <c r="N114" s="73"/>
      <c r="O114" s="160"/>
      <c r="P114" s="73"/>
    </row>
    <row r="115" spans="1:16" ht="18" customHeight="1">
      <c r="A115" s="163"/>
      <c r="B115" s="73"/>
      <c r="C115" s="73"/>
      <c r="D115" s="73"/>
      <c r="E115" s="73"/>
      <c r="F115" s="73"/>
      <c r="G115" s="73"/>
      <c r="H115" s="73"/>
      <c r="I115" s="163" t="s">
        <v>474</v>
      </c>
      <c r="J115" s="73"/>
      <c r="K115" s="73">
        <v>0</v>
      </c>
      <c r="L115" s="73"/>
      <c r="M115" s="73"/>
      <c r="N115" s="73"/>
      <c r="O115" s="160"/>
      <c r="P115" s="73"/>
    </row>
    <row r="116" spans="1:16" ht="16.5" customHeight="1">
      <c r="A116" s="163"/>
      <c r="B116" s="73"/>
      <c r="C116" s="73"/>
      <c r="D116" s="73"/>
      <c r="E116" s="73"/>
      <c r="F116" s="73"/>
      <c r="G116" s="73"/>
      <c r="H116" s="73"/>
      <c r="I116" s="163" t="s">
        <v>475</v>
      </c>
      <c r="J116" s="73"/>
      <c r="K116" s="73">
        <v>0</v>
      </c>
      <c r="L116" s="73"/>
      <c r="M116" s="73"/>
      <c r="N116" s="73"/>
      <c r="O116" s="160"/>
      <c r="P116" s="73"/>
    </row>
    <row r="117" spans="1:16" ht="16.5" customHeight="1">
      <c r="A117" s="163"/>
      <c r="B117" s="73"/>
      <c r="C117" s="73"/>
      <c r="D117" s="73"/>
      <c r="E117" s="73"/>
      <c r="F117" s="73"/>
      <c r="G117" s="73"/>
      <c r="H117" s="73"/>
      <c r="I117" s="163" t="s">
        <v>476</v>
      </c>
      <c r="J117" s="73"/>
      <c r="K117" s="152">
        <v>0</v>
      </c>
      <c r="L117" s="73"/>
      <c r="M117" s="73"/>
      <c r="N117" s="73"/>
      <c r="O117" s="160"/>
      <c r="P117" s="73"/>
    </row>
    <row r="118" spans="1:16" ht="18" customHeight="1">
      <c r="A118" s="163" t="s">
        <v>477</v>
      </c>
      <c r="B118" s="73">
        <f>SUM(C118:G118)</f>
        <v>0</v>
      </c>
      <c r="C118" s="73">
        <v>0</v>
      </c>
      <c r="D118" s="73">
        <v>0</v>
      </c>
      <c r="E118" s="152">
        <v>0</v>
      </c>
      <c r="F118" s="152">
        <v>0</v>
      </c>
      <c r="G118" s="73">
        <v>0</v>
      </c>
      <c r="H118" s="73">
        <v>0</v>
      </c>
      <c r="I118" s="163" t="s">
        <v>478</v>
      </c>
      <c r="J118" s="73">
        <f>SUM(K118:N118)</f>
        <v>0</v>
      </c>
      <c r="K118" s="73">
        <v>0</v>
      </c>
      <c r="L118" s="152">
        <v>0</v>
      </c>
      <c r="M118" s="152">
        <v>0</v>
      </c>
      <c r="N118" s="73">
        <v>0</v>
      </c>
      <c r="O118" s="160" t="s">
        <v>479</v>
      </c>
      <c r="P118" s="73">
        <v>0</v>
      </c>
    </row>
    <row r="119" spans="1:16" ht="18" customHeight="1">
      <c r="A119" s="163"/>
      <c r="B119" s="73"/>
      <c r="C119" s="73"/>
      <c r="D119" s="73"/>
      <c r="E119" s="73"/>
      <c r="F119" s="73"/>
      <c r="G119" s="73"/>
      <c r="H119" s="73"/>
      <c r="I119" s="163" t="s">
        <v>283</v>
      </c>
      <c r="J119" s="73"/>
      <c r="K119" s="73">
        <v>0</v>
      </c>
      <c r="L119" s="73"/>
      <c r="M119" s="73"/>
      <c r="N119" s="73"/>
      <c r="O119" s="160"/>
      <c r="P119" s="73"/>
    </row>
    <row r="120" spans="1:16" ht="18" customHeight="1">
      <c r="A120" s="163"/>
      <c r="B120" s="73"/>
      <c r="C120" s="73"/>
      <c r="D120" s="73"/>
      <c r="E120" s="73"/>
      <c r="F120" s="73"/>
      <c r="G120" s="73"/>
      <c r="H120" s="73"/>
      <c r="I120" s="163" t="s">
        <v>480</v>
      </c>
      <c r="J120" s="73"/>
      <c r="K120" s="73">
        <v>0</v>
      </c>
      <c r="L120" s="73"/>
      <c r="M120" s="73"/>
      <c r="N120" s="73"/>
      <c r="O120" s="160"/>
      <c r="P120" s="73"/>
    </row>
    <row r="121" spans="1:16" ht="16.5" customHeight="1">
      <c r="A121" s="163"/>
      <c r="B121" s="73"/>
      <c r="C121" s="73"/>
      <c r="D121" s="73"/>
      <c r="E121" s="73"/>
      <c r="F121" s="73"/>
      <c r="G121" s="73"/>
      <c r="H121" s="73"/>
      <c r="I121" s="163" t="s">
        <v>481</v>
      </c>
      <c r="J121" s="73"/>
      <c r="K121" s="73">
        <v>0</v>
      </c>
      <c r="L121" s="73"/>
      <c r="M121" s="73"/>
      <c r="N121" s="73"/>
      <c r="O121" s="160"/>
      <c r="P121" s="73"/>
    </row>
    <row r="122" spans="1:16" ht="18" customHeight="1">
      <c r="A122" s="163"/>
      <c r="B122" s="73"/>
      <c r="C122" s="73"/>
      <c r="D122" s="73"/>
      <c r="E122" s="73"/>
      <c r="F122" s="73"/>
      <c r="G122" s="73"/>
      <c r="H122" s="73"/>
      <c r="I122" s="163" t="s">
        <v>482</v>
      </c>
      <c r="J122" s="73"/>
      <c r="K122" s="73">
        <v>0</v>
      </c>
      <c r="L122" s="73"/>
      <c r="M122" s="73"/>
      <c r="N122" s="73"/>
      <c r="O122" s="160"/>
      <c r="P122" s="73"/>
    </row>
    <row r="123" spans="1:16" ht="16.5" customHeight="1">
      <c r="A123" s="163" t="s">
        <v>483</v>
      </c>
      <c r="B123" s="73">
        <f>SUM(C123:G123)</f>
        <v>0</v>
      </c>
      <c r="C123" s="73">
        <v>0</v>
      </c>
      <c r="D123" s="73">
        <v>0</v>
      </c>
      <c r="E123" s="152">
        <v>0</v>
      </c>
      <c r="F123" s="73">
        <v>0</v>
      </c>
      <c r="G123" s="73">
        <v>0</v>
      </c>
      <c r="H123" s="73">
        <v>0</v>
      </c>
      <c r="I123" s="163" t="s">
        <v>484</v>
      </c>
      <c r="J123" s="73">
        <f>SUM(K123:N123)</f>
        <v>0</v>
      </c>
      <c r="K123" s="73">
        <v>0</v>
      </c>
      <c r="L123" s="152">
        <v>0</v>
      </c>
      <c r="M123" s="73">
        <v>0</v>
      </c>
      <c r="N123" s="73">
        <v>0</v>
      </c>
      <c r="O123" s="160" t="s">
        <v>485</v>
      </c>
      <c r="P123" s="73">
        <v>0</v>
      </c>
    </row>
    <row r="124" spans="1:16" ht="27" customHeight="1">
      <c r="A124" s="163"/>
      <c r="B124" s="73"/>
      <c r="C124" s="73"/>
      <c r="D124" s="96"/>
      <c r="E124" s="96"/>
      <c r="F124" s="96"/>
      <c r="G124" s="73"/>
      <c r="H124" s="73"/>
      <c r="I124" s="163" t="s">
        <v>486</v>
      </c>
      <c r="J124" s="96"/>
      <c r="K124" s="73">
        <v>0</v>
      </c>
      <c r="L124" s="96"/>
      <c r="M124" s="152"/>
      <c r="N124" s="96"/>
      <c r="O124" s="160"/>
      <c r="P124" s="73"/>
    </row>
    <row r="125" spans="1:16" ht="18" customHeight="1">
      <c r="A125" s="163"/>
      <c r="B125" s="73"/>
      <c r="C125" s="73"/>
      <c r="D125" s="73"/>
      <c r="E125" s="73"/>
      <c r="F125" s="73"/>
      <c r="G125" s="73"/>
      <c r="H125" s="73"/>
      <c r="I125" s="163" t="s">
        <v>1967</v>
      </c>
      <c r="J125" s="73"/>
      <c r="K125" s="73">
        <v>0</v>
      </c>
      <c r="L125" s="73"/>
      <c r="M125" s="73"/>
      <c r="N125" s="73"/>
      <c r="O125" s="160"/>
      <c r="P125" s="73"/>
    </row>
    <row r="126" spans="1:16" ht="18" customHeight="1">
      <c r="A126" s="163"/>
      <c r="B126" s="73"/>
      <c r="C126" s="73"/>
      <c r="D126" s="73"/>
      <c r="E126" s="73"/>
      <c r="F126" s="73"/>
      <c r="G126" s="73"/>
      <c r="H126" s="73"/>
      <c r="I126" s="163" t="s">
        <v>487</v>
      </c>
      <c r="J126" s="73"/>
      <c r="K126" s="73">
        <v>0</v>
      </c>
      <c r="L126" s="73"/>
      <c r="M126" s="73"/>
      <c r="N126" s="73"/>
      <c r="O126" s="160"/>
      <c r="P126" s="73"/>
    </row>
    <row r="127" spans="1:16" ht="16.5" customHeight="1">
      <c r="A127" s="163"/>
      <c r="B127" s="73"/>
      <c r="C127" s="73"/>
      <c r="D127" s="73"/>
      <c r="E127" s="73"/>
      <c r="F127" s="73"/>
      <c r="G127" s="73"/>
      <c r="H127" s="73"/>
      <c r="I127" s="163" t="s">
        <v>488</v>
      </c>
      <c r="J127" s="73"/>
      <c r="K127" s="73">
        <v>0</v>
      </c>
      <c r="L127" s="73"/>
      <c r="M127" s="73"/>
      <c r="N127" s="73"/>
      <c r="O127" s="160"/>
      <c r="P127" s="73"/>
    </row>
    <row r="128" spans="1:16" ht="16.5" customHeight="1">
      <c r="A128" s="163"/>
      <c r="B128" s="73"/>
      <c r="C128" s="73"/>
      <c r="D128" s="73"/>
      <c r="E128" s="73"/>
      <c r="F128" s="73"/>
      <c r="G128" s="73"/>
      <c r="H128" s="73"/>
      <c r="I128" s="163" t="s">
        <v>489</v>
      </c>
      <c r="J128" s="73"/>
      <c r="K128" s="152">
        <v>0</v>
      </c>
      <c r="L128" s="73"/>
      <c r="M128" s="73"/>
      <c r="N128" s="73"/>
      <c r="O128" s="160"/>
      <c r="P128" s="73"/>
    </row>
    <row r="129" spans="1:16" ht="26.25" customHeight="1">
      <c r="A129" s="163" t="s">
        <v>490</v>
      </c>
      <c r="B129" s="73">
        <f>SUM(C129:G129)</f>
        <v>950</v>
      </c>
      <c r="C129" s="73">
        <v>950</v>
      </c>
      <c r="D129" s="73">
        <v>0</v>
      </c>
      <c r="E129" s="152">
        <v>0</v>
      </c>
      <c r="F129" s="73">
        <v>0</v>
      </c>
      <c r="G129" s="73">
        <v>0</v>
      </c>
      <c r="H129" s="73">
        <v>0</v>
      </c>
      <c r="I129" s="163" t="s">
        <v>491</v>
      </c>
      <c r="J129" s="73">
        <f>SUM(K129:N129)</f>
        <v>950</v>
      </c>
      <c r="K129" s="73">
        <v>950</v>
      </c>
      <c r="L129" s="152">
        <v>0</v>
      </c>
      <c r="M129" s="73">
        <v>0</v>
      </c>
      <c r="N129" s="73">
        <v>0</v>
      </c>
      <c r="O129" s="160" t="s">
        <v>492</v>
      </c>
      <c r="P129" s="73">
        <v>0</v>
      </c>
    </row>
    <row r="130" spans="1:16" ht="28.5" customHeight="1">
      <c r="A130" s="163" t="s">
        <v>493</v>
      </c>
      <c r="B130" s="73"/>
      <c r="C130" s="73"/>
      <c r="D130" s="73">
        <v>0</v>
      </c>
      <c r="E130" s="152"/>
      <c r="F130" s="152"/>
      <c r="G130" s="73"/>
      <c r="H130" s="73"/>
      <c r="I130" s="163" t="s">
        <v>494</v>
      </c>
      <c r="J130" s="96"/>
      <c r="K130" s="73">
        <v>950</v>
      </c>
      <c r="L130" s="96"/>
      <c r="M130" s="152"/>
      <c r="N130" s="96"/>
      <c r="O130" s="160"/>
      <c r="P130" s="73"/>
    </row>
    <row r="131" spans="1:16" ht="18" customHeight="1">
      <c r="A131" s="163" t="s">
        <v>495</v>
      </c>
      <c r="B131" s="73"/>
      <c r="C131" s="73"/>
      <c r="D131" s="73">
        <v>0</v>
      </c>
      <c r="E131" s="73"/>
      <c r="F131" s="73"/>
      <c r="G131" s="73"/>
      <c r="H131" s="73"/>
      <c r="I131" s="163" t="s">
        <v>1967</v>
      </c>
      <c r="J131" s="73"/>
      <c r="K131" s="73">
        <v>0</v>
      </c>
      <c r="L131" s="73"/>
      <c r="M131" s="73"/>
      <c r="N131" s="73"/>
      <c r="O131" s="160"/>
      <c r="P131" s="73"/>
    </row>
    <row r="132" spans="1:16" ht="18" customHeight="1">
      <c r="A132" s="163" t="s">
        <v>496</v>
      </c>
      <c r="B132" s="73"/>
      <c r="C132" s="73"/>
      <c r="D132" s="73">
        <v>0</v>
      </c>
      <c r="E132" s="73"/>
      <c r="F132" s="73"/>
      <c r="G132" s="73"/>
      <c r="H132" s="73"/>
      <c r="I132" s="163" t="s">
        <v>497</v>
      </c>
      <c r="J132" s="73"/>
      <c r="K132" s="73">
        <v>0</v>
      </c>
      <c r="L132" s="73"/>
      <c r="M132" s="73"/>
      <c r="N132" s="73"/>
      <c r="O132" s="160"/>
      <c r="P132" s="73"/>
    </row>
    <row r="133" spans="1:16" ht="18" customHeight="1">
      <c r="A133" s="163"/>
      <c r="B133" s="73"/>
      <c r="C133" s="73"/>
      <c r="D133" s="73"/>
      <c r="E133" s="73"/>
      <c r="F133" s="73"/>
      <c r="G133" s="73"/>
      <c r="H133" s="73"/>
      <c r="I133" s="163" t="s">
        <v>498</v>
      </c>
      <c r="J133" s="73"/>
      <c r="K133" s="73">
        <v>950</v>
      </c>
      <c r="L133" s="73"/>
      <c r="M133" s="73"/>
      <c r="N133" s="73"/>
      <c r="O133" s="160"/>
      <c r="P133" s="73"/>
    </row>
    <row r="134" spans="1:16" ht="18" customHeight="1">
      <c r="A134" s="163"/>
      <c r="B134" s="73"/>
      <c r="C134" s="73"/>
      <c r="D134" s="73"/>
      <c r="E134" s="73"/>
      <c r="F134" s="73"/>
      <c r="G134" s="73"/>
      <c r="H134" s="73"/>
      <c r="I134" s="163" t="s">
        <v>499</v>
      </c>
      <c r="J134" s="73"/>
      <c r="K134" s="73">
        <v>0</v>
      </c>
      <c r="L134" s="73"/>
      <c r="M134" s="73"/>
      <c r="N134" s="73"/>
      <c r="O134" s="160"/>
      <c r="P134" s="73"/>
    </row>
    <row r="135" spans="1:16" ht="16.5" customHeight="1">
      <c r="A135" s="163"/>
      <c r="B135" s="73"/>
      <c r="C135" s="73"/>
      <c r="D135" s="73"/>
      <c r="E135" s="73"/>
      <c r="F135" s="73"/>
      <c r="G135" s="73"/>
      <c r="H135" s="73"/>
      <c r="I135" s="163" t="s">
        <v>500</v>
      </c>
      <c r="J135" s="73"/>
      <c r="K135" s="73">
        <v>0</v>
      </c>
      <c r="L135" s="73"/>
      <c r="M135" s="73"/>
      <c r="N135" s="73"/>
      <c r="O135" s="160"/>
      <c r="P135" s="73"/>
    </row>
    <row r="136" spans="1:16" ht="25.5" customHeight="1">
      <c r="A136" s="163"/>
      <c r="B136" s="73"/>
      <c r="C136" s="73"/>
      <c r="D136" s="73"/>
      <c r="E136" s="73"/>
      <c r="F136" s="73"/>
      <c r="G136" s="73"/>
      <c r="H136" s="73"/>
      <c r="I136" s="163" t="s">
        <v>501</v>
      </c>
      <c r="J136" s="73"/>
      <c r="K136" s="152">
        <v>0</v>
      </c>
      <c r="L136" s="73"/>
      <c r="M136" s="73"/>
      <c r="N136" s="73"/>
      <c r="O136" s="160"/>
      <c r="P136" s="73"/>
    </row>
    <row r="137" spans="1:16" ht="18" customHeight="1">
      <c r="A137" s="163" t="s">
        <v>502</v>
      </c>
      <c r="B137" s="73">
        <f>SUM(C137:E137,G137)</f>
        <v>18</v>
      </c>
      <c r="C137" s="73">
        <v>0</v>
      </c>
      <c r="D137" s="73">
        <v>18</v>
      </c>
      <c r="E137" s="152">
        <v>0</v>
      </c>
      <c r="F137" s="152">
        <v>0</v>
      </c>
      <c r="G137" s="73">
        <v>0</v>
      </c>
      <c r="H137" s="73">
        <v>0</v>
      </c>
      <c r="I137" s="163" t="s">
        <v>503</v>
      </c>
      <c r="J137" s="73">
        <f>SUM(K137:N137)</f>
        <v>7</v>
      </c>
      <c r="K137" s="73">
        <v>7</v>
      </c>
      <c r="L137" s="152">
        <v>0</v>
      </c>
      <c r="M137" s="152">
        <v>0</v>
      </c>
      <c r="N137" s="73">
        <v>0</v>
      </c>
      <c r="O137" s="160" t="s">
        <v>504</v>
      </c>
      <c r="P137" s="73">
        <v>11</v>
      </c>
    </row>
    <row r="138" spans="1:16" ht="18" customHeight="1">
      <c r="A138" s="163"/>
      <c r="B138" s="73"/>
      <c r="C138" s="73"/>
      <c r="D138" s="73"/>
      <c r="E138" s="73"/>
      <c r="F138" s="73"/>
      <c r="G138" s="73"/>
      <c r="H138" s="73"/>
      <c r="I138" s="163" t="s">
        <v>505</v>
      </c>
      <c r="J138" s="73"/>
      <c r="K138" s="73">
        <v>0</v>
      </c>
      <c r="L138" s="73"/>
      <c r="M138" s="73"/>
      <c r="N138" s="73"/>
      <c r="O138" s="160"/>
      <c r="P138" s="73"/>
    </row>
    <row r="139" spans="1:16" ht="18" customHeight="1">
      <c r="A139" s="163"/>
      <c r="B139" s="73"/>
      <c r="C139" s="73"/>
      <c r="D139" s="73"/>
      <c r="E139" s="73"/>
      <c r="F139" s="73"/>
      <c r="G139" s="73"/>
      <c r="H139" s="73"/>
      <c r="I139" s="163" t="s">
        <v>506</v>
      </c>
      <c r="J139" s="73"/>
      <c r="K139" s="73">
        <v>0</v>
      </c>
      <c r="L139" s="73"/>
      <c r="M139" s="73"/>
      <c r="N139" s="73"/>
      <c r="O139" s="160"/>
      <c r="P139" s="73"/>
    </row>
    <row r="140" spans="1:16" ht="18" customHeight="1">
      <c r="A140" s="163"/>
      <c r="B140" s="73"/>
      <c r="C140" s="73"/>
      <c r="D140" s="73"/>
      <c r="E140" s="73"/>
      <c r="F140" s="73"/>
      <c r="G140" s="73"/>
      <c r="H140" s="73"/>
      <c r="I140" s="163" t="s">
        <v>507</v>
      </c>
      <c r="J140" s="73"/>
      <c r="K140" s="152">
        <v>7</v>
      </c>
      <c r="L140" s="73"/>
      <c r="M140" s="73"/>
      <c r="N140" s="73"/>
      <c r="O140" s="160"/>
      <c r="P140" s="73"/>
    </row>
    <row r="141" spans="1:16" ht="409.5" customHeight="1" hidden="1">
      <c r="A141" s="163"/>
      <c r="B141" s="73"/>
      <c r="C141" s="73"/>
      <c r="D141" s="73"/>
      <c r="E141" s="159"/>
      <c r="F141" s="73"/>
      <c r="G141" s="73"/>
      <c r="H141" s="73"/>
      <c r="J141" s="73"/>
      <c r="K141" s="84"/>
      <c r="L141" s="152"/>
      <c r="M141" s="75"/>
      <c r="N141" s="73"/>
      <c r="P141" s="73"/>
    </row>
    <row r="142" spans="1:16" ht="30.75" customHeight="1">
      <c r="A142" s="163" t="s">
        <v>508</v>
      </c>
      <c r="B142" s="73">
        <f>SUM(C142:G142)</f>
        <v>0</v>
      </c>
      <c r="C142" s="73">
        <v>0</v>
      </c>
      <c r="D142" s="73">
        <v>0</v>
      </c>
      <c r="E142" s="152">
        <v>0</v>
      </c>
      <c r="F142" s="73">
        <v>0</v>
      </c>
      <c r="G142" s="73">
        <v>0</v>
      </c>
      <c r="H142" s="73">
        <v>0</v>
      </c>
      <c r="I142" s="163" t="s">
        <v>509</v>
      </c>
      <c r="J142" s="73">
        <f>SUM(K142:N142)</f>
        <v>0</v>
      </c>
      <c r="K142" s="73">
        <v>0</v>
      </c>
      <c r="L142" s="158">
        <v>0</v>
      </c>
      <c r="M142" s="48">
        <v>0</v>
      </c>
      <c r="N142" s="89">
        <v>0</v>
      </c>
      <c r="O142" s="160" t="s">
        <v>510</v>
      </c>
      <c r="P142" s="73">
        <v>0</v>
      </c>
    </row>
    <row r="143" spans="1:16" ht="24.75" customHeight="1">
      <c r="A143" s="163"/>
      <c r="B143" s="73"/>
      <c r="C143" s="73"/>
      <c r="D143" s="73"/>
      <c r="E143" s="152"/>
      <c r="F143" s="152"/>
      <c r="G143" s="73"/>
      <c r="H143" s="73"/>
      <c r="I143" s="163" t="s">
        <v>511</v>
      </c>
      <c r="J143" s="96"/>
      <c r="K143" s="73">
        <v>0</v>
      </c>
      <c r="L143" s="96"/>
      <c r="M143" s="155"/>
      <c r="N143" s="96"/>
      <c r="O143" s="160"/>
      <c r="P143" s="73"/>
    </row>
    <row r="144" spans="1:16" ht="18" customHeight="1">
      <c r="A144" s="163"/>
      <c r="B144" s="73"/>
      <c r="C144" s="73"/>
      <c r="D144" s="73"/>
      <c r="E144" s="73"/>
      <c r="F144" s="73"/>
      <c r="G144" s="73"/>
      <c r="H144" s="73"/>
      <c r="I144" s="163" t="s">
        <v>512</v>
      </c>
      <c r="J144" s="73"/>
      <c r="K144" s="73">
        <v>0</v>
      </c>
      <c r="L144" s="73"/>
      <c r="M144" s="73"/>
      <c r="N144" s="73"/>
      <c r="O144" s="160"/>
      <c r="P144" s="73"/>
    </row>
    <row r="145" spans="1:16" ht="18" customHeight="1">
      <c r="A145" s="163"/>
      <c r="B145" s="73"/>
      <c r="C145" s="73"/>
      <c r="D145" s="73"/>
      <c r="E145" s="73"/>
      <c r="F145" s="73"/>
      <c r="G145" s="73"/>
      <c r="H145" s="73"/>
      <c r="I145" s="163" t="s">
        <v>1936</v>
      </c>
      <c r="J145" s="73"/>
      <c r="K145" s="73">
        <v>0</v>
      </c>
      <c r="L145" s="73"/>
      <c r="M145" s="73"/>
      <c r="N145" s="73"/>
      <c r="O145" s="160"/>
      <c r="P145" s="73"/>
    </row>
    <row r="146" spans="1:16" ht="18" customHeight="1">
      <c r="A146" s="163"/>
      <c r="B146" s="73"/>
      <c r="C146" s="73"/>
      <c r="D146" s="73"/>
      <c r="E146" s="73"/>
      <c r="F146" s="73"/>
      <c r="G146" s="73"/>
      <c r="H146" s="73"/>
      <c r="I146" s="163" t="s">
        <v>513</v>
      </c>
      <c r="J146" s="73"/>
      <c r="K146" s="73">
        <v>0</v>
      </c>
      <c r="L146" s="73"/>
      <c r="M146" s="73"/>
      <c r="N146" s="73"/>
      <c r="O146" s="160"/>
      <c r="P146" s="73"/>
    </row>
    <row r="147" spans="1:16" ht="27.75" customHeight="1">
      <c r="A147" s="163"/>
      <c r="B147" s="73"/>
      <c r="C147" s="73"/>
      <c r="D147" s="73"/>
      <c r="E147" s="73"/>
      <c r="F147" s="73"/>
      <c r="G147" s="73"/>
      <c r="H147" s="73"/>
      <c r="I147" s="163" t="s">
        <v>514</v>
      </c>
      <c r="J147" s="73"/>
      <c r="K147" s="73">
        <v>0</v>
      </c>
      <c r="L147" s="73"/>
      <c r="M147" s="73"/>
      <c r="N147" s="73"/>
      <c r="O147" s="160"/>
      <c r="P147" s="73"/>
    </row>
    <row r="148" spans="1:16" ht="30" customHeight="1">
      <c r="A148" s="163"/>
      <c r="B148" s="73"/>
      <c r="C148" s="73"/>
      <c r="D148" s="73"/>
      <c r="E148" s="73"/>
      <c r="F148" s="73"/>
      <c r="G148" s="73"/>
      <c r="H148" s="73"/>
      <c r="I148" s="163" t="s">
        <v>515</v>
      </c>
      <c r="J148" s="73"/>
      <c r="K148" s="73">
        <v>0</v>
      </c>
      <c r="L148" s="73"/>
      <c r="M148" s="73"/>
      <c r="N148" s="73"/>
      <c r="O148" s="160"/>
      <c r="P148" s="73"/>
    </row>
    <row r="149" spans="1:16" ht="27.75" customHeight="1">
      <c r="A149" s="163"/>
      <c r="B149" s="73"/>
      <c r="C149" s="73"/>
      <c r="D149" s="73"/>
      <c r="E149" s="73"/>
      <c r="F149" s="73"/>
      <c r="G149" s="73"/>
      <c r="H149" s="73"/>
      <c r="I149" s="163" t="s">
        <v>516</v>
      </c>
      <c r="J149" s="73"/>
      <c r="K149" s="152">
        <v>0</v>
      </c>
      <c r="L149" s="73"/>
      <c r="M149" s="73"/>
      <c r="N149" s="73"/>
      <c r="O149" s="160"/>
      <c r="P149" s="73"/>
    </row>
    <row r="150" spans="1:16" ht="16.5" customHeight="1">
      <c r="A150" s="163" t="s">
        <v>517</v>
      </c>
      <c r="B150" s="73">
        <f>SUM(C150:G150)</f>
        <v>0</v>
      </c>
      <c r="C150" s="73">
        <v>0</v>
      </c>
      <c r="D150" s="73">
        <v>0</v>
      </c>
      <c r="E150" s="152">
        <v>0</v>
      </c>
      <c r="F150" s="73">
        <v>0</v>
      </c>
      <c r="G150" s="73">
        <v>0</v>
      </c>
      <c r="H150" s="73">
        <v>0</v>
      </c>
      <c r="I150" s="163" t="s">
        <v>518</v>
      </c>
      <c r="J150" s="73">
        <f>SUM(K150:N150)</f>
        <v>0</v>
      </c>
      <c r="K150" s="73">
        <v>0</v>
      </c>
      <c r="L150" s="152">
        <v>0</v>
      </c>
      <c r="M150" s="73">
        <v>0</v>
      </c>
      <c r="N150" s="73">
        <v>0</v>
      </c>
      <c r="O150" s="160" t="s">
        <v>517</v>
      </c>
      <c r="P150" s="73">
        <v>0</v>
      </c>
    </row>
    <row r="151" spans="1:16" ht="25.5" customHeight="1">
      <c r="A151" s="163"/>
      <c r="B151" s="73"/>
      <c r="C151" s="73"/>
      <c r="D151" s="73"/>
      <c r="E151" s="96"/>
      <c r="F151" s="96"/>
      <c r="G151" s="73"/>
      <c r="H151" s="73"/>
      <c r="I151" s="163" t="s">
        <v>519</v>
      </c>
      <c r="J151" s="96"/>
      <c r="K151" s="73">
        <v>0</v>
      </c>
      <c r="L151" s="96"/>
      <c r="M151" s="152"/>
      <c r="N151" s="96"/>
      <c r="O151" s="160"/>
      <c r="P151" s="73"/>
    </row>
    <row r="152" spans="1:16" ht="16.5" customHeight="1">
      <c r="A152" s="163"/>
      <c r="B152" s="73"/>
      <c r="C152" s="73"/>
      <c r="D152" s="73"/>
      <c r="E152" s="96"/>
      <c r="F152" s="96"/>
      <c r="G152" s="73"/>
      <c r="H152" s="73"/>
      <c r="I152" s="163" t="s">
        <v>513</v>
      </c>
      <c r="J152" s="73"/>
      <c r="K152" s="73">
        <v>0</v>
      </c>
      <c r="L152" s="152"/>
      <c r="M152" s="152"/>
      <c r="N152" s="73"/>
      <c r="O152" s="160"/>
      <c r="P152" s="73"/>
    </row>
    <row r="153" spans="1:16" ht="18" customHeight="1">
      <c r="A153" s="163"/>
      <c r="B153" s="73"/>
      <c r="C153" s="73"/>
      <c r="D153" s="73"/>
      <c r="E153" s="73"/>
      <c r="F153" s="73"/>
      <c r="G153" s="73"/>
      <c r="H153" s="73"/>
      <c r="I153" s="163" t="s">
        <v>520</v>
      </c>
      <c r="J153" s="73"/>
      <c r="K153" s="73">
        <v>0</v>
      </c>
      <c r="L153" s="73"/>
      <c r="M153" s="73"/>
      <c r="N153" s="73"/>
      <c r="O153" s="160"/>
      <c r="P153" s="73"/>
    </row>
    <row r="154" spans="1:16" ht="18" customHeight="1">
      <c r="A154" s="163"/>
      <c r="B154" s="73"/>
      <c r="C154" s="73"/>
      <c r="D154" s="73"/>
      <c r="E154" s="73"/>
      <c r="F154" s="73"/>
      <c r="G154" s="73"/>
      <c r="H154" s="73"/>
      <c r="I154" s="163" t="s">
        <v>521</v>
      </c>
      <c r="J154" s="73"/>
      <c r="K154" s="73">
        <v>0</v>
      </c>
      <c r="L154" s="73"/>
      <c r="M154" s="73"/>
      <c r="N154" s="73"/>
      <c r="O154" s="160"/>
      <c r="P154" s="73"/>
    </row>
    <row r="155" spans="1:16" ht="18" customHeight="1">
      <c r="A155" s="163"/>
      <c r="B155" s="73"/>
      <c r="C155" s="73"/>
      <c r="D155" s="73"/>
      <c r="E155" s="73"/>
      <c r="F155" s="73"/>
      <c r="G155" s="73"/>
      <c r="H155" s="73"/>
      <c r="I155" s="163" t="s">
        <v>522</v>
      </c>
      <c r="J155" s="73"/>
      <c r="K155" s="73">
        <v>0</v>
      </c>
      <c r="L155" s="73"/>
      <c r="M155" s="73"/>
      <c r="N155" s="73"/>
      <c r="O155" s="160"/>
      <c r="P155" s="73"/>
    </row>
    <row r="156" spans="1:16" ht="16.5" customHeight="1">
      <c r="A156" s="163"/>
      <c r="B156" s="73"/>
      <c r="C156" s="73"/>
      <c r="D156" s="73"/>
      <c r="E156" s="73"/>
      <c r="F156" s="73"/>
      <c r="G156" s="73"/>
      <c r="H156" s="73"/>
      <c r="I156" s="163" t="s">
        <v>523</v>
      </c>
      <c r="J156" s="73"/>
      <c r="K156" s="73">
        <v>0</v>
      </c>
      <c r="L156" s="73"/>
      <c r="M156" s="73"/>
      <c r="N156" s="73"/>
      <c r="O156" s="160"/>
      <c r="P156" s="73"/>
    </row>
    <row r="157" spans="1:16" ht="16.5" customHeight="1">
      <c r="A157" s="163"/>
      <c r="B157" s="73"/>
      <c r="C157" s="73"/>
      <c r="D157" s="73"/>
      <c r="E157" s="73"/>
      <c r="F157" s="73"/>
      <c r="G157" s="73"/>
      <c r="H157" s="73"/>
      <c r="I157" s="163" t="s">
        <v>524</v>
      </c>
      <c r="J157" s="73"/>
      <c r="K157" s="152">
        <v>0</v>
      </c>
      <c r="L157" s="73"/>
      <c r="M157" s="73"/>
      <c r="N157" s="73"/>
      <c r="O157" s="160"/>
      <c r="P157" s="73"/>
    </row>
    <row r="158" spans="1:16" ht="16.5" customHeight="1">
      <c r="A158" s="160" t="s">
        <v>525</v>
      </c>
      <c r="B158" s="73">
        <f>SUM(C158:G158)</f>
        <v>0</v>
      </c>
      <c r="C158" s="73">
        <v>0</v>
      </c>
      <c r="D158" s="73">
        <v>0</v>
      </c>
      <c r="E158" s="152">
        <v>0</v>
      </c>
      <c r="F158" s="73">
        <v>0</v>
      </c>
      <c r="G158" s="73">
        <v>0</v>
      </c>
      <c r="H158" s="73">
        <v>0</v>
      </c>
      <c r="I158" s="163" t="s">
        <v>526</v>
      </c>
      <c r="J158" s="73">
        <f>SUM(K158:N158)</f>
        <v>0</v>
      </c>
      <c r="K158" s="73">
        <v>0</v>
      </c>
      <c r="L158" s="152">
        <v>0</v>
      </c>
      <c r="M158" s="73">
        <v>0</v>
      </c>
      <c r="N158" s="73">
        <v>0</v>
      </c>
      <c r="O158" s="160" t="s">
        <v>527</v>
      </c>
      <c r="P158" s="73">
        <v>0</v>
      </c>
    </row>
    <row r="159" spans="1:16" ht="24.75" customHeight="1">
      <c r="A159" s="160"/>
      <c r="B159" s="73"/>
      <c r="C159" s="73"/>
      <c r="D159" s="96"/>
      <c r="E159" s="96"/>
      <c r="F159" s="96"/>
      <c r="G159" s="73"/>
      <c r="H159" s="73"/>
      <c r="I159" s="163" t="s">
        <v>528</v>
      </c>
      <c r="J159" s="96"/>
      <c r="K159" s="73">
        <v>0</v>
      </c>
      <c r="L159" s="96"/>
      <c r="M159" s="152"/>
      <c r="N159" s="96"/>
      <c r="O159" s="160"/>
      <c r="P159" s="73"/>
    </row>
    <row r="160" spans="1:16" ht="18" customHeight="1">
      <c r="A160" s="163"/>
      <c r="B160" s="73"/>
      <c r="C160" s="73"/>
      <c r="D160" s="73"/>
      <c r="E160" s="73"/>
      <c r="F160" s="73"/>
      <c r="G160" s="73"/>
      <c r="H160" s="73"/>
      <c r="I160" s="163" t="s">
        <v>1959</v>
      </c>
      <c r="J160" s="73"/>
      <c r="K160" s="73">
        <v>0</v>
      </c>
      <c r="L160" s="73"/>
      <c r="M160" s="73"/>
      <c r="N160" s="73"/>
      <c r="O160" s="160"/>
      <c r="P160" s="73"/>
    </row>
    <row r="161" spans="1:16" ht="18" customHeight="1">
      <c r="A161" s="163"/>
      <c r="B161" s="73"/>
      <c r="C161" s="73"/>
      <c r="D161" s="73"/>
      <c r="E161" s="73"/>
      <c r="F161" s="73"/>
      <c r="G161" s="73"/>
      <c r="H161" s="73"/>
      <c r="I161" s="163" t="s">
        <v>529</v>
      </c>
      <c r="J161" s="73"/>
      <c r="K161" s="73">
        <v>0</v>
      </c>
      <c r="L161" s="73"/>
      <c r="M161" s="73"/>
      <c r="N161" s="73"/>
      <c r="O161" s="160"/>
      <c r="P161" s="73"/>
    </row>
    <row r="162" spans="1:16" ht="18" customHeight="1">
      <c r="A162" s="163"/>
      <c r="B162" s="73"/>
      <c r="C162" s="73"/>
      <c r="D162" s="73"/>
      <c r="E162" s="73"/>
      <c r="F162" s="73"/>
      <c r="G162" s="73"/>
      <c r="H162" s="73"/>
      <c r="I162" s="163" t="s">
        <v>530</v>
      </c>
      <c r="J162" s="73"/>
      <c r="K162" s="73">
        <v>0</v>
      </c>
      <c r="L162" s="73"/>
      <c r="M162" s="73"/>
      <c r="N162" s="73"/>
      <c r="O162" s="160"/>
      <c r="P162" s="73"/>
    </row>
    <row r="163" spans="1:16" ht="18" customHeight="1">
      <c r="A163" s="163"/>
      <c r="B163" s="73"/>
      <c r="C163" s="73"/>
      <c r="D163" s="73"/>
      <c r="E163" s="73"/>
      <c r="F163" s="73"/>
      <c r="G163" s="73"/>
      <c r="H163" s="73"/>
      <c r="I163" s="163" t="s">
        <v>531</v>
      </c>
      <c r="J163" s="73"/>
      <c r="K163" s="73">
        <v>0</v>
      </c>
      <c r="L163" s="73"/>
      <c r="M163" s="73"/>
      <c r="N163" s="73"/>
      <c r="O163" s="160"/>
      <c r="P163" s="73"/>
    </row>
    <row r="164" spans="1:16" ht="16.5" customHeight="1">
      <c r="A164" s="163"/>
      <c r="B164" s="73"/>
      <c r="C164" s="73"/>
      <c r="D164" s="73"/>
      <c r="E164" s="73"/>
      <c r="F164" s="73"/>
      <c r="G164" s="73"/>
      <c r="H164" s="73"/>
      <c r="I164" s="163" t="s">
        <v>532</v>
      </c>
      <c r="J164" s="73"/>
      <c r="K164" s="73">
        <v>0</v>
      </c>
      <c r="L164" s="73"/>
      <c r="M164" s="73"/>
      <c r="N164" s="73"/>
      <c r="O164" s="160"/>
      <c r="P164" s="73"/>
    </row>
    <row r="165" spans="1:16" ht="16.5" customHeight="1">
      <c r="A165" s="163"/>
      <c r="B165" s="73"/>
      <c r="C165" s="73"/>
      <c r="D165" s="73"/>
      <c r="E165" s="73"/>
      <c r="F165" s="73"/>
      <c r="G165" s="73"/>
      <c r="H165" s="73"/>
      <c r="I165" s="163" t="s">
        <v>533</v>
      </c>
      <c r="J165" s="73"/>
      <c r="K165" s="152">
        <v>0</v>
      </c>
      <c r="L165" s="73"/>
      <c r="M165" s="73"/>
      <c r="N165" s="73"/>
      <c r="O165" s="160"/>
      <c r="P165" s="73"/>
    </row>
    <row r="166" spans="1:16" ht="18" customHeight="1">
      <c r="A166" s="163" t="s">
        <v>534</v>
      </c>
      <c r="B166" s="73">
        <f>SUM(C166:G166)</f>
        <v>0</v>
      </c>
      <c r="C166" s="73">
        <v>0</v>
      </c>
      <c r="D166" s="73">
        <v>0</v>
      </c>
      <c r="E166" s="152">
        <v>0</v>
      </c>
      <c r="F166" s="152">
        <v>0</v>
      </c>
      <c r="G166" s="73">
        <v>0</v>
      </c>
      <c r="H166" s="73">
        <v>0</v>
      </c>
      <c r="I166" s="163" t="s">
        <v>535</v>
      </c>
      <c r="J166" s="73">
        <f>SUM(K166:N166)</f>
        <v>0</v>
      </c>
      <c r="K166" s="73">
        <v>0</v>
      </c>
      <c r="L166" s="152">
        <v>0</v>
      </c>
      <c r="M166" s="152">
        <v>0</v>
      </c>
      <c r="N166" s="73">
        <v>0</v>
      </c>
      <c r="O166" s="160" t="s">
        <v>534</v>
      </c>
      <c r="P166" s="73">
        <v>0</v>
      </c>
    </row>
    <row r="167" spans="1:16" ht="18" customHeight="1">
      <c r="A167" s="163"/>
      <c r="B167" s="73"/>
      <c r="C167" s="73"/>
      <c r="D167" s="73"/>
      <c r="E167" s="73"/>
      <c r="F167" s="73"/>
      <c r="G167" s="73"/>
      <c r="H167" s="73"/>
      <c r="I167" s="163" t="s">
        <v>536</v>
      </c>
      <c r="J167" s="73"/>
      <c r="K167" s="73">
        <v>0</v>
      </c>
      <c r="L167" s="73"/>
      <c r="M167" s="73"/>
      <c r="N167" s="73"/>
      <c r="O167" s="160"/>
      <c r="P167" s="73"/>
    </row>
    <row r="168" spans="1:16" ht="18" customHeight="1">
      <c r="A168" s="163"/>
      <c r="B168" s="73"/>
      <c r="C168" s="73"/>
      <c r="D168" s="73"/>
      <c r="E168" s="73"/>
      <c r="F168" s="73"/>
      <c r="G168" s="73"/>
      <c r="H168" s="73"/>
      <c r="I168" s="163" t="s">
        <v>537</v>
      </c>
      <c r="J168" s="73"/>
      <c r="K168" s="73">
        <v>0</v>
      </c>
      <c r="L168" s="73"/>
      <c r="M168" s="73"/>
      <c r="N168" s="73"/>
      <c r="O168" s="160"/>
      <c r="P168" s="73"/>
    </row>
    <row r="169" spans="1:16" ht="18" customHeight="1">
      <c r="A169" s="163"/>
      <c r="B169" s="73"/>
      <c r="C169" s="73"/>
      <c r="D169" s="73"/>
      <c r="E169" s="73"/>
      <c r="F169" s="73"/>
      <c r="G169" s="73"/>
      <c r="H169" s="73"/>
      <c r="I169" s="163" t="s">
        <v>538</v>
      </c>
      <c r="J169" s="73"/>
      <c r="K169" s="73">
        <v>0</v>
      </c>
      <c r="L169" s="73"/>
      <c r="M169" s="73"/>
      <c r="N169" s="73"/>
      <c r="O169" s="160"/>
      <c r="P169" s="73"/>
    </row>
    <row r="170" spans="1:16" ht="18" customHeight="1">
      <c r="A170" s="163"/>
      <c r="B170" s="73"/>
      <c r="C170" s="73"/>
      <c r="D170" s="73"/>
      <c r="E170" s="73"/>
      <c r="F170" s="73"/>
      <c r="G170" s="73"/>
      <c r="H170" s="73"/>
      <c r="I170" s="163" t="s">
        <v>539</v>
      </c>
      <c r="J170" s="73"/>
      <c r="K170" s="73">
        <v>0</v>
      </c>
      <c r="L170" s="73"/>
      <c r="M170" s="73"/>
      <c r="N170" s="73"/>
      <c r="O170" s="160"/>
      <c r="P170" s="73"/>
    </row>
    <row r="171" spans="1:16" ht="18" customHeight="1">
      <c r="A171" s="163"/>
      <c r="B171" s="73"/>
      <c r="C171" s="73"/>
      <c r="D171" s="73"/>
      <c r="E171" s="73"/>
      <c r="F171" s="73"/>
      <c r="G171" s="73"/>
      <c r="H171" s="73"/>
      <c r="I171" s="163" t="s">
        <v>540</v>
      </c>
      <c r="J171" s="73"/>
      <c r="K171" s="73">
        <v>0</v>
      </c>
      <c r="L171" s="73"/>
      <c r="M171" s="73"/>
      <c r="N171" s="73"/>
      <c r="O171" s="160"/>
      <c r="P171" s="73"/>
    </row>
    <row r="172" spans="1:16" ht="18" customHeight="1">
      <c r="A172" s="163"/>
      <c r="B172" s="73"/>
      <c r="C172" s="73"/>
      <c r="D172" s="73"/>
      <c r="E172" s="73"/>
      <c r="F172" s="73"/>
      <c r="G172" s="73"/>
      <c r="H172" s="73"/>
      <c r="I172" s="163" t="s">
        <v>541</v>
      </c>
      <c r="J172" s="73"/>
      <c r="K172" s="73">
        <v>0</v>
      </c>
      <c r="L172" s="73"/>
      <c r="M172" s="73"/>
      <c r="N172" s="73"/>
      <c r="O172" s="160"/>
      <c r="P172" s="73"/>
    </row>
    <row r="173" spans="1:16" ht="18" customHeight="1">
      <c r="A173" s="163"/>
      <c r="B173" s="73"/>
      <c r="C173" s="73"/>
      <c r="D173" s="73"/>
      <c r="E173" s="73"/>
      <c r="F173" s="73"/>
      <c r="G173" s="73"/>
      <c r="H173" s="73"/>
      <c r="I173" s="163" t="s">
        <v>542</v>
      </c>
      <c r="J173" s="73"/>
      <c r="K173" s="73">
        <v>0</v>
      </c>
      <c r="L173" s="73"/>
      <c r="M173" s="73"/>
      <c r="N173" s="73"/>
      <c r="O173" s="160"/>
      <c r="P173" s="73"/>
    </row>
    <row r="174" spans="1:16" ht="18" customHeight="1">
      <c r="A174" s="163"/>
      <c r="B174" s="73"/>
      <c r="C174" s="73"/>
      <c r="D174" s="73"/>
      <c r="E174" s="73"/>
      <c r="F174" s="73"/>
      <c r="G174" s="73"/>
      <c r="H174" s="73"/>
      <c r="I174" s="163" t="s">
        <v>543</v>
      </c>
      <c r="J174" s="73"/>
      <c r="K174" s="73">
        <v>0</v>
      </c>
      <c r="L174" s="73"/>
      <c r="M174" s="73"/>
      <c r="N174" s="73"/>
      <c r="O174" s="160"/>
      <c r="P174" s="73"/>
    </row>
    <row r="175" spans="1:16" ht="18" customHeight="1">
      <c r="A175" s="163"/>
      <c r="B175" s="73"/>
      <c r="C175" s="73"/>
      <c r="D175" s="73"/>
      <c r="E175" s="73"/>
      <c r="F175" s="73"/>
      <c r="G175" s="73"/>
      <c r="H175" s="73"/>
      <c r="I175" s="163" t="s">
        <v>544</v>
      </c>
      <c r="J175" s="73"/>
      <c r="K175" s="152">
        <v>0</v>
      </c>
      <c r="L175" s="73"/>
      <c r="M175" s="73"/>
      <c r="N175" s="73"/>
      <c r="O175" s="160"/>
      <c r="P175" s="73"/>
    </row>
    <row r="176" spans="1:16" ht="18" customHeight="1">
      <c r="A176" s="163" t="s">
        <v>545</v>
      </c>
      <c r="B176" s="73">
        <f>SUM(C176:G176)</f>
        <v>0</v>
      </c>
      <c r="C176" s="73">
        <v>0</v>
      </c>
      <c r="D176" s="73">
        <v>0</v>
      </c>
      <c r="E176" s="152">
        <v>0</v>
      </c>
      <c r="F176" s="152">
        <v>0</v>
      </c>
      <c r="G176" s="73">
        <v>0</v>
      </c>
      <c r="H176" s="73">
        <v>0</v>
      </c>
      <c r="I176" s="163" t="s">
        <v>546</v>
      </c>
      <c r="J176" s="73">
        <f>SUM(K176:N176)</f>
        <v>0</v>
      </c>
      <c r="K176" s="73">
        <v>0</v>
      </c>
      <c r="L176" s="152">
        <v>0</v>
      </c>
      <c r="M176" s="152">
        <v>0</v>
      </c>
      <c r="N176" s="73">
        <v>0</v>
      </c>
      <c r="O176" s="160" t="s">
        <v>545</v>
      </c>
      <c r="P176" s="73">
        <v>0</v>
      </c>
    </row>
    <row r="177" spans="1:16" ht="16.5" customHeight="1">
      <c r="A177" s="163" t="s">
        <v>547</v>
      </c>
      <c r="B177" s="73">
        <f>SUM(C177:G177)</f>
        <v>0</v>
      </c>
      <c r="C177" s="73">
        <v>0</v>
      </c>
      <c r="D177" s="73">
        <v>0</v>
      </c>
      <c r="E177" s="152">
        <v>0</v>
      </c>
      <c r="F177" s="152">
        <v>0</v>
      </c>
      <c r="G177" s="73">
        <v>0</v>
      </c>
      <c r="H177" s="73">
        <v>0</v>
      </c>
      <c r="I177" s="163" t="s">
        <v>548</v>
      </c>
      <c r="J177" s="73">
        <f>SUM(K177:N177)</f>
        <v>0</v>
      </c>
      <c r="K177" s="73">
        <v>0</v>
      </c>
      <c r="L177" s="152">
        <v>0</v>
      </c>
      <c r="M177" s="152">
        <v>0</v>
      </c>
      <c r="N177" s="73">
        <v>0</v>
      </c>
      <c r="O177" s="160" t="s">
        <v>549</v>
      </c>
      <c r="P177" s="73">
        <v>0</v>
      </c>
    </row>
    <row r="178" spans="1:16" ht="27" customHeight="1">
      <c r="A178" s="163"/>
      <c r="B178" s="73"/>
      <c r="C178" s="73"/>
      <c r="D178" s="96"/>
      <c r="E178" s="96"/>
      <c r="F178" s="96"/>
      <c r="G178" s="73"/>
      <c r="H178" s="73"/>
      <c r="I178" s="163" t="s">
        <v>550</v>
      </c>
      <c r="J178" s="96"/>
      <c r="K178" s="73">
        <v>0</v>
      </c>
      <c r="L178" s="96"/>
      <c r="M178" s="152"/>
      <c r="N178" s="96"/>
      <c r="O178" s="160"/>
      <c r="P178" s="73"/>
    </row>
    <row r="179" spans="1:16" ht="18" customHeight="1">
      <c r="A179" s="163"/>
      <c r="B179" s="73"/>
      <c r="C179" s="73"/>
      <c r="D179" s="73"/>
      <c r="E179" s="73"/>
      <c r="F179" s="73"/>
      <c r="G179" s="73"/>
      <c r="H179" s="73"/>
      <c r="I179" s="163" t="s">
        <v>551</v>
      </c>
      <c r="J179" s="73"/>
      <c r="K179" s="73">
        <v>0</v>
      </c>
      <c r="L179" s="73"/>
      <c r="M179" s="73"/>
      <c r="N179" s="73"/>
      <c r="O179" s="160"/>
      <c r="P179" s="73"/>
    </row>
    <row r="180" spans="1:16" ht="18" customHeight="1">
      <c r="A180" s="163"/>
      <c r="B180" s="73"/>
      <c r="C180" s="73"/>
      <c r="D180" s="73"/>
      <c r="E180" s="73"/>
      <c r="F180" s="73"/>
      <c r="G180" s="73"/>
      <c r="H180" s="73"/>
      <c r="I180" s="163" t="s">
        <v>552</v>
      </c>
      <c r="J180" s="73"/>
      <c r="K180" s="73">
        <v>0</v>
      </c>
      <c r="L180" s="73"/>
      <c r="M180" s="73"/>
      <c r="N180" s="73"/>
      <c r="O180" s="160"/>
      <c r="P180" s="73"/>
    </row>
    <row r="181" spans="1:16" ht="18" customHeight="1">
      <c r="A181" s="163"/>
      <c r="B181" s="73"/>
      <c r="C181" s="73"/>
      <c r="D181" s="73"/>
      <c r="E181" s="73"/>
      <c r="F181" s="73"/>
      <c r="G181" s="73"/>
      <c r="H181" s="73"/>
      <c r="I181" s="163" t="s">
        <v>553</v>
      </c>
      <c r="J181" s="73"/>
      <c r="K181" s="73">
        <v>0</v>
      </c>
      <c r="L181" s="73"/>
      <c r="M181" s="73"/>
      <c r="N181" s="73"/>
      <c r="O181" s="160"/>
      <c r="P181" s="73"/>
    </row>
    <row r="182" spans="1:16" ht="18" customHeight="1">
      <c r="A182" s="163"/>
      <c r="B182" s="73"/>
      <c r="C182" s="73"/>
      <c r="D182" s="73"/>
      <c r="E182" s="73"/>
      <c r="F182" s="73"/>
      <c r="G182" s="73"/>
      <c r="H182" s="73"/>
      <c r="I182" s="163" t="s">
        <v>554</v>
      </c>
      <c r="J182" s="73"/>
      <c r="K182" s="73">
        <v>0</v>
      </c>
      <c r="L182" s="73"/>
      <c r="M182" s="73"/>
      <c r="N182" s="73"/>
      <c r="O182" s="160"/>
      <c r="P182" s="73"/>
    </row>
    <row r="183" spans="1:16" ht="18" customHeight="1">
      <c r="A183" s="163"/>
      <c r="B183" s="73"/>
      <c r="C183" s="73"/>
      <c r="D183" s="73"/>
      <c r="E183" s="73"/>
      <c r="F183" s="73"/>
      <c r="G183" s="73"/>
      <c r="H183" s="73"/>
      <c r="I183" s="163" t="s">
        <v>555</v>
      </c>
      <c r="J183" s="73"/>
      <c r="K183" s="73">
        <v>0</v>
      </c>
      <c r="L183" s="73"/>
      <c r="M183" s="73"/>
      <c r="N183" s="73"/>
      <c r="O183" s="160"/>
      <c r="P183" s="73"/>
    </row>
    <row r="184" spans="1:16" ht="18" customHeight="1">
      <c r="A184" s="163"/>
      <c r="B184" s="73"/>
      <c r="C184" s="73"/>
      <c r="D184" s="73"/>
      <c r="E184" s="73"/>
      <c r="F184" s="73"/>
      <c r="G184" s="73"/>
      <c r="H184" s="73"/>
      <c r="I184" s="163" t="s">
        <v>556</v>
      </c>
      <c r="J184" s="73"/>
      <c r="K184" s="73">
        <v>0</v>
      </c>
      <c r="L184" s="73"/>
      <c r="M184" s="73"/>
      <c r="N184" s="73"/>
      <c r="O184" s="160"/>
      <c r="P184" s="73"/>
    </row>
    <row r="185" spans="1:16" ht="16.5" customHeight="1">
      <c r="A185" s="163"/>
      <c r="B185" s="73"/>
      <c r="C185" s="73"/>
      <c r="D185" s="73"/>
      <c r="E185" s="73"/>
      <c r="F185" s="73"/>
      <c r="G185" s="73"/>
      <c r="H185" s="73"/>
      <c r="I185" s="163" t="s">
        <v>557</v>
      </c>
      <c r="J185" s="73"/>
      <c r="K185" s="73">
        <v>0</v>
      </c>
      <c r="L185" s="73"/>
      <c r="M185" s="73"/>
      <c r="N185" s="73"/>
      <c r="O185" s="160"/>
      <c r="P185" s="73"/>
    </row>
    <row r="186" spans="1:16" ht="16.5" customHeight="1">
      <c r="A186" s="163"/>
      <c r="B186" s="73"/>
      <c r="C186" s="73"/>
      <c r="D186" s="73"/>
      <c r="E186" s="73"/>
      <c r="F186" s="73"/>
      <c r="G186" s="73"/>
      <c r="H186" s="73"/>
      <c r="I186" s="163" t="s">
        <v>558</v>
      </c>
      <c r="J186" s="73"/>
      <c r="K186" s="152">
        <v>0</v>
      </c>
      <c r="L186" s="73"/>
      <c r="M186" s="73"/>
      <c r="N186" s="73"/>
      <c r="O186" s="160"/>
      <c r="P186" s="73"/>
    </row>
    <row r="187" spans="1:16" ht="16.5" customHeight="1">
      <c r="A187" s="163" t="s">
        <v>559</v>
      </c>
      <c r="B187" s="73">
        <f>SUM(C187:G187)</f>
        <v>87</v>
      </c>
      <c r="C187" s="73">
        <v>87</v>
      </c>
      <c r="D187" s="73">
        <v>0</v>
      </c>
      <c r="E187" s="152">
        <v>0</v>
      </c>
      <c r="F187" s="73">
        <v>0</v>
      </c>
      <c r="G187" s="73">
        <v>0</v>
      </c>
      <c r="H187" s="73">
        <v>0</v>
      </c>
      <c r="I187" s="163" t="s">
        <v>560</v>
      </c>
      <c r="J187" s="73">
        <f>SUM(K187:N187)</f>
        <v>0</v>
      </c>
      <c r="K187" s="73">
        <v>0</v>
      </c>
      <c r="L187" s="152">
        <v>0</v>
      </c>
      <c r="M187" s="73">
        <v>0</v>
      </c>
      <c r="N187" s="73">
        <v>0</v>
      </c>
      <c r="O187" s="160" t="s">
        <v>561</v>
      </c>
      <c r="P187" s="73">
        <v>87</v>
      </c>
    </row>
    <row r="188" spans="1:16" ht="30.75" customHeight="1">
      <c r="A188" s="163"/>
      <c r="B188" s="73"/>
      <c r="C188" s="73"/>
      <c r="D188" s="73"/>
      <c r="E188" s="152"/>
      <c r="F188" s="152"/>
      <c r="G188" s="73"/>
      <c r="H188" s="73"/>
      <c r="I188" s="163" t="s">
        <v>562</v>
      </c>
      <c r="J188" s="96"/>
      <c r="K188" s="73">
        <v>0</v>
      </c>
      <c r="L188" s="96"/>
      <c r="M188" s="152"/>
      <c r="N188" s="96"/>
      <c r="O188" s="161"/>
      <c r="P188" s="73"/>
    </row>
    <row r="189" spans="1:16" ht="18" customHeight="1">
      <c r="A189" s="163"/>
      <c r="B189" s="73"/>
      <c r="C189" s="73"/>
      <c r="D189" s="73"/>
      <c r="E189" s="73"/>
      <c r="F189" s="73"/>
      <c r="G189" s="73"/>
      <c r="H189" s="73"/>
      <c r="I189" s="163" t="s">
        <v>563</v>
      </c>
      <c r="J189" s="73"/>
      <c r="K189" s="73">
        <v>0</v>
      </c>
      <c r="L189" s="73"/>
      <c r="M189" s="73"/>
      <c r="N189" s="73"/>
      <c r="O189" s="160"/>
      <c r="P189" s="73"/>
    </row>
    <row r="190" spans="1:16" ht="18" customHeight="1">
      <c r="A190" s="163"/>
      <c r="B190" s="73"/>
      <c r="C190" s="73"/>
      <c r="D190" s="73"/>
      <c r="E190" s="73"/>
      <c r="F190" s="73"/>
      <c r="G190" s="73"/>
      <c r="H190" s="73"/>
      <c r="I190" s="163" t="s">
        <v>564</v>
      </c>
      <c r="J190" s="73"/>
      <c r="K190" s="73">
        <v>0</v>
      </c>
      <c r="L190" s="73"/>
      <c r="M190" s="73"/>
      <c r="N190" s="73"/>
      <c r="O190" s="160"/>
      <c r="P190" s="73"/>
    </row>
    <row r="191" spans="1:16" ht="18" customHeight="1">
      <c r="A191" s="163"/>
      <c r="B191" s="73"/>
      <c r="C191" s="73"/>
      <c r="D191" s="73"/>
      <c r="E191" s="73"/>
      <c r="F191" s="73"/>
      <c r="G191" s="73"/>
      <c r="H191" s="73"/>
      <c r="I191" s="163" t="s">
        <v>565</v>
      </c>
      <c r="J191" s="73"/>
      <c r="K191" s="73">
        <v>0</v>
      </c>
      <c r="L191" s="73"/>
      <c r="M191" s="73"/>
      <c r="N191" s="73"/>
      <c r="O191" s="160"/>
      <c r="P191" s="73"/>
    </row>
    <row r="192" spans="1:16" ht="18" customHeight="1">
      <c r="A192" s="163"/>
      <c r="B192" s="73"/>
      <c r="C192" s="73"/>
      <c r="D192" s="73"/>
      <c r="E192" s="73"/>
      <c r="F192" s="73"/>
      <c r="G192" s="73"/>
      <c r="H192" s="73"/>
      <c r="I192" s="163" t="s">
        <v>566</v>
      </c>
      <c r="J192" s="73"/>
      <c r="K192" s="73">
        <v>0</v>
      </c>
      <c r="L192" s="73"/>
      <c r="M192" s="73"/>
      <c r="N192" s="73"/>
      <c r="O192" s="160"/>
      <c r="P192" s="73"/>
    </row>
    <row r="193" spans="1:16" ht="18" customHeight="1">
      <c r="A193" s="163"/>
      <c r="B193" s="73"/>
      <c r="C193" s="73"/>
      <c r="D193" s="73"/>
      <c r="E193" s="73"/>
      <c r="F193" s="73"/>
      <c r="G193" s="73"/>
      <c r="H193" s="73"/>
      <c r="I193" s="163" t="s">
        <v>567</v>
      </c>
      <c r="J193" s="73"/>
      <c r="K193" s="73">
        <v>0</v>
      </c>
      <c r="L193" s="73"/>
      <c r="M193" s="73"/>
      <c r="N193" s="73"/>
      <c r="O193" s="160"/>
      <c r="P193" s="73"/>
    </row>
    <row r="194" spans="1:16" ht="16.5" customHeight="1">
      <c r="A194" s="163"/>
      <c r="B194" s="73"/>
      <c r="C194" s="73"/>
      <c r="D194" s="73"/>
      <c r="E194" s="73"/>
      <c r="F194" s="73"/>
      <c r="G194" s="73"/>
      <c r="H194" s="73"/>
      <c r="I194" s="163" t="s">
        <v>568</v>
      </c>
      <c r="J194" s="73"/>
      <c r="K194" s="73">
        <v>0</v>
      </c>
      <c r="L194" s="73"/>
      <c r="M194" s="73"/>
      <c r="N194" s="73"/>
      <c r="O194" s="160"/>
      <c r="P194" s="73"/>
    </row>
    <row r="195" spans="1:16" ht="16.5" customHeight="1">
      <c r="A195" s="163"/>
      <c r="B195" s="73"/>
      <c r="C195" s="73"/>
      <c r="D195" s="73"/>
      <c r="E195" s="73"/>
      <c r="F195" s="73"/>
      <c r="G195" s="73"/>
      <c r="H195" s="73"/>
      <c r="I195" s="163" t="s">
        <v>569</v>
      </c>
      <c r="J195" s="73"/>
      <c r="K195" s="152">
        <v>0</v>
      </c>
      <c r="L195" s="73"/>
      <c r="M195" s="73"/>
      <c r="N195" s="73"/>
      <c r="O195" s="160"/>
      <c r="P195" s="73"/>
    </row>
    <row r="196" spans="1:16" ht="18" customHeight="1">
      <c r="A196" s="163" t="s">
        <v>570</v>
      </c>
      <c r="B196" s="73">
        <f>SUM(C196:G196)</f>
        <v>0</v>
      </c>
      <c r="C196" s="73">
        <v>0</v>
      </c>
      <c r="D196" s="73">
        <v>0</v>
      </c>
      <c r="E196" s="152">
        <v>0</v>
      </c>
      <c r="F196" s="152">
        <v>0</v>
      </c>
      <c r="G196" s="73">
        <v>0</v>
      </c>
      <c r="H196" s="73">
        <v>0</v>
      </c>
      <c r="I196" s="163" t="s">
        <v>571</v>
      </c>
      <c r="J196" s="73">
        <f>SUM(K196:N196)</f>
        <v>0</v>
      </c>
      <c r="K196" s="73">
        <v>0</v>
      </c>
      <c r="L196" s="152">
        <v>0</v>
      </c>
      <c r="M196" s="152">
        <v>0</v>
      </c>
      <c r="N196" s="73">
        <v>0</v>
      </c>
      <c r="O196" s="160" t="s">
        <v>572</v>
      </c>
      <c r="P196" s="73">
        <v>0</v>
      </c>
    </row>
    <row r="197" spans="1:16" ht="18" customHeight="1">
      <c r="A197" s="163" t="s">
        <v>573</v>
      </c>
      <c r="B197" s="73"/>
      <c r="C197" s="73"/>
      <c r="D197" s="73">
        <v>0</v>
      </c>
      <c r="E197" s="73"/>
      <c r="F197" s="73"/>
      <c r="G197" s="73"/>
      <c r="H197" s="73"/>
      <c r="I197" s="163" t="s">
        <v>574</v>
      </c>
      <c r="J197" s="73"/>
      <c r="K197" s="73">
        <v>0</v>
      </c>
      <c r="L197" s="73"/>
      <c r="M197" s="73"/>
      <c r="N197" s="73"/>
      <c r="O197" s="161"/>
      <c r="P197" s="73"/>
    </row>
    <row r="198" spans="1:16" ht="18" customHeight="1">
      <c r="A198" s="163"/>
      <c r="B198" s="73"/>
      <c r="C198" s="73"/>
      <c r="D198" s="73"/>
      <c r="E198" s="73"/>
      <c r="F198" s="73"/>
      <c r="G198" s="73"/>
      <c r="H198" s="73"/>
      <c r="I198" s="163" t="s">
        <v>575</v>
      </c>
      <c r="J198" s="73"/>
      <c r="K198" s="152">
        <v>0</v>
      </c>
      <c r="L198" s="73"/>
      <c r="M198" s="73"/>
      <c r="N198" s="73"/>
      <c r="O198" s="160"/>
      <c r="P198" s="73"/>
    </row>
    <row r="199" spans="1:16" ht="18" customHeight="1">
      <c r="A199" s="163" t="s">
        <v>576</v>
      </c>
      <c r="B199" s="73">
        <f>SUM(C199:G199)</f>
        <v>10</v>
      </c>
      <c r="C199" s="73">
        <v>0</v>
      </c>
      <c r="D199" s="73">
        <v>0</v>
      </c>
      <c r="E199" s="152">
        <v>10</v>
      </c>
      <c r="F199" s="152">
        <v>0</v>
      </c>
      <c r="G199" s="73">
        <v>0</v>
      </c>
      <c r="H199" s="73">
        <v>0</v>
      </c>
      <c r="I199" s="163" t="s">
        <v>577</v>
      </c>
      <c r="J199" s="73">
        <f>SUM(K199:N199)</f>
        <v>0</v>
      </c>
      <c r="K199" s="73">
        <v>0</v>
      </c>
      <c r="L199" s="152">
        <v>0</v>
      </c>
      <c r="M199" s="152">
        <v>0</v>
      </c>
      <c r="N199" s="73">
        <v>0</v>
      </c>
      <c r="O199" s="160" t="s">
        <v>578</v>
      </c>
      <c r="P199" s="73">
        <v>10</v>
      </c>
    </row>
    <row r="200" spans="1:16" ht="18" customHeight="1">
      <c r="A200" s="163"/>
      <c r="B200" s="73"/>
      <c r="C200" s="73"/>
      <c r="D200" s="73"/>
      <c r="E200" s="73"/>
      <c r="F200" s="73"/>
      <c r="G200" s="73"/>
      <c r="H200" s="73"/>
      <c r="I200" s="163" t="s">
        <v>579</v>
      </c>
      <c r="J200" s="73"/>
      <c r="K200" s="73">
        <v>0</v>
      </c>
      <c r="L200" s="73"/>
      <c r="M200" s="73"/>
      <c r="N200" s="73"/>
      <c r="O200" s="160"/>
      <c r="P200" s="73"/>
    </row>
    <row r="201" spans="1:16" ht="18" customHeight="1">
      <c r="A201" s="163"/>
      <c r="B201" s="73"/>
      <c r="C201" s="73"/>
      <c r="D201" s="73"/>
      <c r="E201" s="73"/>
      <c r="F201" s="73"/>
      <c r="G201" s="73"/>
      <c r="H201" s="73"/>
      <c r="I201" s="163" t="s">
        <v>580</v>
      </c>
      <c r="J201" s="73"/>
      <c r="K201" s="73">
        <v>0</v>
      </c>
      <c r="L201" s="73"/>
      <c r="M201" s="73"/>
      <c r="N201" s="73"/>
      <c r="O201" s="160"/>
      <c r="P201" s="73"/>
    </row>
    <row r="202" spans="1:16" ht="18" customHeight="1">
      <c r="A202" s="163"/>
      <c r="B202" s="73"/>
      <c r="C202" s="73"/>
      <c r="D202" s="73"/>
      <c r="E202" s="73"/>
      <c r="F202" s="73"/>
      <c r="G202" s="73"/>
      <c r="H202" s="73"/>
      <c r="I202" s="163" t="s">
        <v>581</v>
      </c>
      <c r="J202" s="73"/>
      <c r="K202" s="73">
        <v>0</v>
      </c>
      <c r="L202" s="73"/>
      <c r="M202" s="73"/>
      <c r="N202" s="73"/>
      <c r="O202" s="160"/>
      <c r="P202" s="73"/>
    </row>
    <row r="203" spans="1:16" ht="18" customHeight="1">
      <c r="A203" s="163"/>
      <c r="B203" s="73"/>
      <c r="C203" s="73"/>
      <c r="D203" s="73"/>
      <c r="E203" s="73"/>
      <c r="F203" s="73"/>
      <c r="G203" s="73"/>
      <c r="H203" s="73"/>
      <c r="I203" s="163" t="s">
        <v>582</v>
      </c>
      <c r="J203" s="73"/>
      <c r="K203" s="73">
        <v>0</v>
      </c>
      <c r="L203" s="73"/>
      <c r="M203" s="73"/>
      <c r="N203" s="73"/>
      <c r="O203" s="160"/>
      <c r="P203" s="73"/>
    </row>
    <row r="204" spans="1:16" ht="18" customHeight="1">
      <c r="A204" s="163"/>
      <c r="B204" s="73"/>
      <c r="C204" s="73"/>
      <c r="D204" s="73"/>
      <c r="E204" s="73"/>
      <c r="F204" s="73"/>
      <c r="G204" s="73"/>
      <c r="H204" s="73"/>
      <c r="I204" s="163" t="s">
        <v>583</v>
      </c>
      <c r="J204" s="73"/>
      <c r="K204" s="152">
        <v>0</v>
      </c>
      <c r="L204" s="73"/>
      <c r="M204" s="73"/>
      <c r="N204" s="73"/>
      <c r="O204" s="160"/>
      <c r="P204" s="73"/>
    </row>
    <row r="205" spans="1:16" ht="29.25" customHeight="1">
      <c r="A205" s="163" t="s">
        <v>584</v>
      </c>
      <c r="B205" s="73">
        <f>SUM(C205:G205)</f>
        <v>0</v>
      </c>
      <c r="C205" s="73">
        <v>0</v>
      </c>
      <c r="D205" s="73">
        <v>0</v>
      </c>
      <c r="E205" s="152">
        <v>0</v>
      </c>
      <c r="F205" s="73">
        <v>0</v>
      </c>
      <c r="G205" s="73">
        <v>0</v>
      </c>
      <c r="H205" s="73">
        <v>0</v>
      </c>
      <c r="I205" s="163" t="s">
        <v>585</v>
      </c>
      <c r="J205" s="73">
        <f>SUM(K205:N205)</f>
        <v>0</v>
      </c>
      <c r="K205" s="73">
        <v>0</v>
      </c>
      <c r="L205" s="152">
        <v>0</v>
      </c>
      <c r="M205" s="73">
        <v>0</v>
      </c>
      <c r="N205" s="73">
        <v>0</v>
      </c>
      <c r="O205" s="163" t="s">
        <v>584</v>
      </c>
      <c r="P205" s="73">
        <v>0</v>
      </c>
    </row>
    <row r="206" spans="1:16" ht="16.5" customHeight="1">
      <c r="A206" s="163" t="s">
        <v>586</v>
      </c>
      <c r="B206" s="73"/>
      <c r="C206" s="73"/>
      <c r="D206" s="73">
        <v>0</v>
      </c>
      <c r="E206" s="73"/>
      <c r="F206" s="73"/>
      <c r="G206" s="73"/>
      <c r="H206" s="73"/>
      <c r="I206" s="163" t="s">
        <v>587</v>
      </c>
      <c r="J206" s="73"/>
      <c r="K206" s="73">
        <v>0</v>
      </c>
      <c r="L206" s="73"/>
      <c r="M206" s="73"/>
      <c r="N206" s="73"/>
      <c r="O206" s="160"/>
      <c r="P206" s="73"/>
    </row>
    <row r="207" spans="1:16" ht="16.5" customHeight="1">
      <c r="A207" s="163" t="s">
        <v>588</v>
      </c>
      <c r="B207" s="73"/>
      <c r="C207" s="73"/>
      <c r="D207" s="73">
        <v>0</v>
      </c>
      <c r="E207" s="73"/>
      <c r="F207" s="73"/>
      <c r="G207" s="73"/>
      <c r="H207" s="73"/>
      <c r="I207" s="163" t="s">
        <v>589</v>
      </c>
      <c r="J207" s="73"/>
      <c r="K207" s="73">
        <v>0</v>
      </c>
      <c r="L207" s="73"/>
      <c r="M207" s="73"/>
      <c r="N207" s="73"/>
      <c r="O207" s="160"/>
      <c r="P207" s="73"/>
    </row>
    <row r="208" spans="1:16" ht="16.5" customHeight="1">
      <c r="A208" s="163" t="s">
        <v>590</v>
      </c>
      <c r="B208" s="73"/>
      <c r="C208" s="73"/>
      <c r="D208" s="73">
        <v>0</v>
      </c>
      <c r="E208" s="73"/>
      <c r="F208" s="73"/>
      <c r="G208" s="73"/>
      <c r="H208" s="73"/>
      <c r="I208" s="163" t="s">
        <v>591</v>
      </c>
      <c r="J208" s="73"/>
      <c r="K208" s="73">
        <v>0</v>
      </c>
      <c r="L208" s="73"/>
      <c r="M208" s="73"/>
      <c r="N208" s="73"/>
      <c r="O208" s="160"/>
      <c r="P208" s="73"/>
    </row>
    <row r="209" spans="1:16" ht="16.5" customHeight="1">
      <c r="A209" s="163" t="s">
        <v>592</v>
      </c>
      <c r="B209" s="73"/>
      <c r="C209" s="73"/>
      <c r="D209" s="73">
        <v>0</v>
      </c>
      <c r="E209" s="73"/>
      <c r="F209" s="73"/>
      <c r="G209" s="73"/>
      <c r="H209" s="73"/>
      <c r="I209" s="163" t="s">
        <v>593</v>
      </c>
      <c r="J209" s="73"/>
      <c r="K209" s="73">
        <v>0</v>
      </c>
      <c r="L209" s="73"/>
      <c r="M209" s="73"/>
      <c r="N209" s="73"/>
      <c r="O209" s="160"/>
      <c r="P209" s="73"/>
    </row>
    <row r="210" spans="1:16" ht="16.5" customHeight="1">
      <c r="A210" s="163" t="s">
        <v>594</v>
      </c>
      <c r="B210" s="73"/>
      <c r="C210" s="73"/>
      <c r="D210" s="73">
        <v>0</v>
      </c>
      <c r="E210" s="73"/>
      <c r="F210" s="73"/>
      <c r="G210" s="73"/>
      <c r="H210" s="73"/>
      <c r="I210" s="163" t="s">
        <v>595</v>
      </c>
      <c r="J210" s="73"/>
      <c r="K210" s="73">
        <v>0</v>
      </c>
      <c r="L210" s="73"/>
      <c r="M210" s="73"/>
      <c r="N210" s="73"/>
      <c r="O210" s="160"/>
      <c r="P210" s="73"/>
    </row>
    <row r="211" spans="1:16" ht="16.5" customHeight="1">
      <c r="A211" s="163" t="s">
        <v>596</v>
      </c>
      <c r="B211" s="73"/>
      <c r="C211" s="73"/>
      <c r="D211" s="73">
        <v>0</v>
      </c>
      <c r="E211" s="73"/>
      <c r="F211" s="73"/>
      <c r="G211" s="73"/>
      <c r="H211" s="73"/>
      <c r="I211" s="163" t="s">
        <v>597</v>
      </c>
      <c r="J211" s="73"/>
      <c r="K211" s="73">
        <v>0</v>
      </c>
      <c r="L211" s="73"/>
      <c r="M211" s="73"/>
      <c r="N211" s="73"/>
      <c r="O211" s="160"/>
      <c r="P211" s="73"/>
    </row>
    <row r="212" spans="1:16" ht="16.5" customHeight="1">
      <c r="A212" s="163" t="s">
        <v>598</v>
      </c>
      <c r="B212" s="73"/>
      <c r="C212" s="73"/>
      <c r="D212" s="73">
        <v>0</v>
      </c>
      <c r="E212" s="73"/>
      <c r="F212" s="73"/>
      <c r="G212" s="73"/>
      <c r="H212" s="73"/>
      <c r="I212" s="163" t="s">
        <v>599</v>
      </c>
      <c r="J212" s="73"/>
      <c r="K212" s="73">
        <v>0</v>
      </c>
      <c r="L212" s="73"/>
      <c r="M212" s="73"/>
      <c r="N212" s="73"/>
      <c r="O212" s="160"/>
      <c r="P212" s="73"/>
    </row>
    <row r="213" spans="1:16" ht="16.5" customHeight="1">
      <c r="A213" s="163"/>
      <c r="B213" s="73"/>
      <c r="C213" s="73"/>
      <c r="D213" s="73"/>
      <c r="E213" s="73"/>
      <c r="F213" s="73"/>
      <c r="G213" s="73"/>
      <c r="H213" s="73"/>
      <c r="I213" s="163" t="s">
        <v>600</v>
      </c>
      <c r="J213" s="73"/>
      <c r="K213" s="152">
        <v>0</v>
      </c>
      <c r="L213" s="73"/>
      <c r="M213" s="73"/>
      <c r="N213" s="73"/>
      <c r="O213" s="160"/>
      <c r="P213" s="73"/>
    </row>
    <row r="214" spans="1:16" ht="16.5" customHeight="1">
      <c r="A214" s="163" t="s">
        <v>601</v>
      </c>
      <c r="B214" s="73">
        <f>SUM(C214:G214)</f>
        <v>2396</v>
      </c>
      <c r="C214" s="73">
        <v>731</v>
      </c>
      <c r="D214" s="73">
        <v>0</v>
      </c>
      <c r="E214" s="152">
        <v>1665</v>
      </c>
      <c r="F214" s="73">
        <v>0</v>
      </c>
      <c r="G214" s="73">
        <v>0</v>
      </c>
      <c r="H214" s="73">
        <v>0</v>
      </c>
      <c r="I214" s="163" t="s">
        <v>602</v>
      </c>
      <c r="J214" s="73">
        <f>SUM(K214:N214)</f>
        <v>1120</v>
      </c>
      <c r="K214" s="73">
        <v>1120</v>
      </c>
      <c r="L214" s="152">
        <v>0</v>
      </c>
      <c r="M214" s="73">
        <v>0</v>
      </c>
      <c r="N214" s="73">
        <v>0</v>
      </c>
      <c r="O214" s="160" t="s">
        <v>603</v>
      </c>
      <c r="P214" s="73">
        <v>1276</v>
      </c>
    </row>
    <row r="215" spans="1:16" ht="25.5" customHeight="1">
      <c r="A215" s="163" t="s">
        <v>604</v>
      </c>
      <c r="B215" s="73"/>
      <c r="C215" s="73"/>
      <c r="D215" s="73">
        <v>0</v>
      </c>
      <c r="E215" s="152"/>
      <c r="F215" s="152"/>
      <c r="G215" s="73"/>
      <c r="H215" s="73"/>
      <c r="I215" s="163" t="s">
        <v>605</v>
      </c>
      <c r="J215" s="96"/>
      <c r="K215" s="73">
        <v>1120</v>
      </c>
      <c r="L215" s="96"/>
      <c r="M215" s="152"/>
      <c r="N215" s="96"/>
      <c r="O215" s="160"/>
      <c r="P215" s="73"/>
    </row>
    <row r="216" spans="1:16" ht="26.25" customHeight="1">
      <c r="A216" s="163" t="s">
        <v>606</v>
      </c>
      <c r="B216" s="73"/>
      <c r="C216" s="73"/>
      <c r="D216" s="73">
        <v>0</v>
      </c>
      <c r="E216" s="73"/>
      <c r="F216" s="73"/>
      <c r="G216" s="73"/>
      <c r="H216" s="73"/>
      <c r="I216" s="163" t="s">
        <v>607</v>
      </c>
      <c r="J216" s="73"/>
      <c r="K216" s="73">
        <v>0</v>
      </c>
      <c r="L216" s="73"/>
      <c r="M216" s="73"/>
      <c r="N216" s="73"/>
      <c r="O216" s="160"/>
      <c r="P216" s="73"/>
    </row>
    <row r="217" spans="1:16" ht="18" customHeight="1">
      <c r="A217" s="163"/>
      <c r="B217" s="73"/>
      <c r="C217" s="73"/>
      <c r="D217" s="73"/>
      <c r="E217" s="73"/>
      <c r="F217" s="73"/>
      <c r="G217" s="73"/>
      <c r="H217" s="73"/>
      <c r="I217" s="163" t="s">
        <v>608</v>
      </c>
      <c r="J217" s="73"/>
      <c r="K217" s="73">
        <v>727</v>
      </c>
      <c r="L217" s="73"/>
      <c r="M217" s="73"/>
      <c r="N217" s="73"/>
      <c r="O217" s="160"/>
      <c r="P217" s="73"/>
    </row>
    <row r="218" spans="1:16" ht="18" customHeight="1">
      <c r="A218" s="163"/>
      <c r="B218" s="73"/>
      <c r="C218" s="73"/>
      <c r="D218" s="73"/>
      <c r="E218" s="73"/>
      <c r="F218" s="73"/>
      <c r="G218" s="73"/>
      <c r="H218" s="73"/>
      <c r="I218" s="163" t="s">
        <v>609</v>
      </c>
      <c r="J218" s="73"/>
      <c r="K218" s="73">
        <v>100</v>
      </c>
      <c r="L218" s="73"/>
      <c r="M218" s="73"/>
      <c r="N218" s="73"/>
      <c r="O218" s="160"/>
      <c r="P218" s="73"/>
    </row>
    <row r="219" spans="1:16" ht="18" customHeight="1">
      <c r="A219" s="163"/>
      <c r="B219" s="73"/>
      <c r="C219" s="73"/>
      <c r="D219" s="73"/>
      <c r="E219" s="73"/>
      <c r="F219" s="73"/>
      <c r="G219" s="73"/>
      <c r="H219" s="73"/>
      <c r="I219" s="163" t="s">
        <v>610</v>
      </c>
      <c r="J219" s="73"/>
      <c r="K219" s="73">
        <v>127</v>
      </c>
      <c r="L219" s="73"/>
      <c r="M219" s="73"/>
      <c r="N219" s="73"/>
      <c r="O219" s="160"/>
      <c r="P219" s="73"/>
    </row>
    <row r="220" spans="1:16" ht="18" customHeight="1">
      <c r="A220" s="163"/>
      <c r="B220" s="73"/>
      <c r="C220" s="73"/>
      <c r="D220" s="73"/>
      <c r="E220" s="73"/>
      <c r="F220" s="73"/>
      <c r="G220" s="73"/>
      <c r="H220" s="73"/>
      <c r="I220" s="163" t="s">
        <v>611</v>
      </c>
      <c r="J220" s="73"/>
      <c r="K220" s="73">
        <v>0</v>
      </c>
      <c r="L220" s="73"/>
      <c r="M220" s="73"/>
      <c r="N220" s="73"/>
      <c r="O220" s="160"/>
      <c r="P220" s="73"/>
    </row>
    <row r="221" spans="1:16" ht="18" customHeight="1">
      <c r="A221" s="163"/>
      <c r="B221" s="73"/>
      <c r="C221" s="73"/>
      <c r="D221" s="73"/>
      <c r="E221" s="73"/>
      <c r="F221" s="73"/>
      <c r="G221" s="73"/>
      <c r="H221" s="73"/>
      <c r="I221" s="163" t="s">
        <v>612</v>
      </c>
      <c r="J221" s="73"/>
      <c r="K221" s="73">
        <v>59</v>
      </c>
      <c r="L221" s="73"/>
      <c r="M221" s="73"/>
      <c r="N221" s="73"/>
      <c r="O221" s="160"/>
      <c r="P221" s="73"/>
    </row>
    <row r="222" spans="1:16" ht="18" customHeight="1">
      <c r="A222" s="163"/>
      <c r="B222" s="73"/>
      <c r="C222" s="73"/>
      <c r="D222" s="73"/>
      <c r="E222" s="73"/>
      <c r="F222" s="73"/>
      <c r="G222" s="73"/>
      <c r="H222" s="73"/>
      <c r="I222" s="163" t="s">
        <v>613</v>
      </c>
      <c r="J222" s="73"/>
      <c r="K222" s="73">
        <v>5</v>
      </c>
      <c r="L222" s="73"/>
      <c r="M222" s="73"/>
      <c r="N222" s="73"/>
      <c r="O222" s="160"/>
      <c r="P222" s="73"/>
    </row>
    <row r="223" spans="1:16" ht="18" customHeight="1">
      <c r="A223" s="163"/>
      <c r="B223" s="73"/>
      <c r="C223" s="73"/>
      <c r="D223" s="73"/>
      <c r="E223" s="73"/>
      <c r="F223" s="73"/>
      <c r="G223" s="73"/>
      <c r="H223" s="73"/>
      <c r="I223" s="163" t="s">
        <v>614</v>
      </c>
      <c r="J223" s="73"/>
      <c r="K223" s="73">
        <v>0</v>
      </c>
      <c r="L223" s="73"/>
      <c r="M223" s="73"/>
      <c r="N223" s="73"/>
      <c r="O223" s="160"/>
      <c r="P223" s="73"/>
    </row>
    <row r="224" spans="1:16" ht="18" customHeight="1">
      <c r="A224" s="163"/>
      <c r="B224" s="73"/>
      <c r="C224" s="73"/>
      <c r="D224" s="73"/>
      <c r="E224" s="73"/>
      <c r="F224" s="73"/>
      <c r="G224" s="73"/>
      <c r="H224" s="73"/>
      <c r="I224" s="163" t="s">
        <v>615</v>
      </c>
      <c r="J224" s="73"/>
      <c r="K224" s="73">
        <v>0</v>
      </c>
      <c r="L224" s="73"/>
      <c r="M224" s="73"/>
      <c r="N224" s="73"/>
      <c r="O224" s="160"/>
      <c r="P224" s="73"/>
    </row>
    <row r="225" spans="1:16" ht="16.5" customHeight="1">
      <c r="A225" s="163"/>
      <c r="B225" s="73"/>
      <c r="C225" s="73"/>
      <c r="D225" s="73"/>
      <c r="E225" s="73"/>
      <c r="F225" s="73"/>
      <c r="G225" s="73"/>
      <c r="H225" s="73"/>
      <c r="I225" s="163" t="s">
        <v>616</v>
      </c>
      <c r="J225" s="73"/>
      <c r="K225" s="73">
        <v>102</v>
      </c>
      <c r="L225" s="73"/>
      <c r="M225" s="73"/>
      <c r="N225" s="73"/>
      <c r="O225" s="160"/>
      <c r="P225" s="73"/>
    </row>
    <row r="226" spans="1:16" ht="26.25" customHeight="1">
      <c r="A226" s="163"/>
      <c r="B226" s="73"/>
      <c r="C226" s="73"/>
      <c r="D226" s="73"/>
      <c r="E226" s="73"/>
      <c r="F226" s="73"/>
      <c r="G226" s="73"/>
      <c r="H226" s="73"/>
      <c r="I226" s="163" t="s">
        <v>617</v>
      </c>
      <c r="J226" s="73"/>
      <c r="K226" s="73">
        <v>0</v>
      </c>
      <c r="L226" s="73"/>
      <c r="M226" s="73"/>
      <c r="N226" s="73"/>
      <c r="O226" s="160"/>
      <c r="P226" s="73"/>
    </row>
    <row r="227" spans="1:16" ht="16.5" customHeight="1">
      <c r="A227" s="163"/>
      <c r="B227" s="73"/>
      <c r="C227" s="73"/>
      <c r="D227" s="73"/>
      <c r="E227" s="73"/>
      <c r="F227" s="73"/>
      <c r="G227" s="73"/>
      <c r="H227" s="73"/>
      <c r="I227" s="163" t="s">
        <v>618</v>
      </c>
      <c r="J227" s="73"/>
      <c r="K227" s="73">
        <v>0</v>
      </c>
      <c r="L227" s="73"/>
      <c r="M227" s="73"/>
      <c r="N227" s="73"/>
      <c r="O227" s="160"/>
      <c r="P227" s="73"/>
    </row>
    <row r="228" spans="1:16" ht="16.5" customHeight="1">
      <c r="A228" s="163"/>
      <c r="B228" s="73"/>
      <c r="C228" s="73"/>
      <c r="D228" s="73"/>
      <c r="E228" s="73"/>
      <c r="F228" s="73"/>
      <c r="G228" s="73"/>
      <c r="H228" s="73"/>
      <c r="I228" s="163" t="s">
        <v>619</v>
      </c>
      <c r="J228" s="73"/>
      <c r="K228" s="152">
        <v>0</v>
      </c>
      <c r="L228" s="73"/>
      <c r="M228" s="73"/>
      <c r="N228" s="73"/>
      <c r="O228" s="160"/>
      <c r="P228" s="73"/>
    </row>
    <row r="229" spans="1:16" ht="18" customHeight="1">
      <c r="A229" s="163" t="s">
        <v>620</v>
      </c>
      <c r="B229" s="73">
        <f>SUM(C229:G229)</f>
        <v>5033</v>
      </c>
      <c r="C229" s="73">
        <v>5033</v>
      </c>
      <c r="D229" s="73">
        <v>0</v>
      </c>
      <c r="E229" s="152">
        <v>0</v>
      </c>
      <c r="F229" s="152">
        <v>0</v>
      </c>
      <c r="G229" s="73">
        <v>0</v>
      </c>
      <c r="H229" s="73">
        <v>0</v>
      </c>
      <c r="I229" s="163" t="s">
        <v>621</v>
      </c>
      <c r="J229" s="73">
        <f>SUM(K229:N229)</f>
        <v>4960</v>
      </c>
      <c r="K229" s="73">
        <v>0</v>
      </c>
      <c r="L229" s="152">
        <v>0</v>
      </c>
      <c r="M229" s="152">
        <v>0</v>
      </c>
      <c r="N229" s="73">
        <v>4960</v>
      </c>
      <c r="O229" s="160" t="s">
        <v>622</v>
      </c>
      <c r="P229" s="73">
        <v>73</v>
      </c>
    </row>
    <row r="230" spans="1:16" ht="29.25" customHeight="1">
      <c r="A230" s="163"/>
      <c r="B230" s="73"/>
      <c r="C230" s="73"/>
      <c r="D230" s="73"/>
      <c r="E230" s="73"/>
      <c r="F230" s="73"/>
      <c r="G230" s="73"/>
      <c r="H230" s="73"/>
      <c r="I230" s="163" t="s">
        <v>623</v>
      </c>
      <c r="J230" s="73"/>
      <c r="K230" s="73">
        <v>0</v>
      </c>
      <c r="L230" s="73"/>
      <c r="M230" s="73"/>
      <c r="N230" s="73"/>
      <c r="O230" s="160"/>
      <c r="P230" s="73"/>
    </row>
    <row r="231" spans="1:16" ht="18" customHeight="1">
      <c r="A231" s="163"/>
      <c r="B231" s="73"/>
      <c r="C231" s="73"/>
      <c r="D231" s="73"/>
      <c r="E231" s="73"/>
      <c r="F231" s="73"/>
      <c r="G231" s="73"/>
      <c r="H231" s="73"/>
      <c r="I231" s="163" t="s">
        <v>624</v>
      </c>
      <c r="J231" s="73"/>
      <c r="K231" s="73">
        <v>0</v>
      </c>
      <c r="L231" s="73"/>
      <c r="M231" s="73"/>
      <c r="N231" s="73"/>
      <c r="O231" s="160"/>
      <c r="P231" s="73"/>
    </row>
    <row r="232" spans="1:16" ht="18" customHeight="1">
      <c r="A232" s="163"/>
      <c r="B232" s="73"/>
      <c r="C232" s="73"/>
      <c r="D232" s="73"/>
      <c r="E232" s="73"/>
      <c r="F232" s="73"/>
      <c r="G232" s="73"/>
      <c r="H232" s="73"/>
      <c r="I232" s="163" t="s">
        <v>625</v>
      </c>
      <c r="J232" s="73"/>
      <c r="K232" s="73">
        <v>0</v>
      </c>
      <c r="L232" s="73"/>
      <c r="M232" s="73"/>
      <c r="N232" s="73"/>
      <c r="O232" s="160"/>
      <c r="P232" s="73"/>
    </row>
    <row r="233" spans="1:16" ht="18" customHeight="1">
      <c r="A233" s="163"/>
      <c r="B233" s="73"/>
      <c r="C233" s="73"/>
      <c r="D233" s="73"/>
      <c r="E233" s="73"/>
      <c r="F233" s="73"/>
      <c r="G233" s="73"/>
      <c r="H233" s="73"/>
      <c r="I233" s="163"/>
      <c r="J233" s="73"/>
      <c r="K233" s="73"/>
      <c r="L233" s="73"/>
      <c r="M233" s="73"/>
      <c r="N233" s="73"/>
      <c r="O233" s="160"/>
      <c r="P233" s="73"/>
    </row>
    <row r="234" spans="1:16" ht="18" customHeight="1">
      <c r="A234" s="163"/>
      <c r="B234" s="73"/>
      <c r="C234" s="73"/>
      <c r="D234" s="73"/>
      <c r="E234" s="73"/>
      <c r="F234" s="73"/>
      <c r="G234" s="73"/>
      <c r="H234" s="73"/>
      <c r="I234" s="163"/>
      <c r="J234" s="73"/>
      <c r="K234" s="73"/>
      <c r="L234" s="73"/>
      <c r="M234" s="73"/>
      <c r="N234" s="73"/>
      <c r="O234" s="160"/>
      <c r="P234" s="73"/>
    </row>
    <row r="235" spans="1:16" ht="18" customHeight="1">
      <c r="A235" s="163"/>
      <c r="B235" s="73"/>
      <c r="C235" s="73"/>
      <c r="D235" s="73"/>
      <c r="E235" s="73"/>
      <c r="F235" s="73"/>
      <c r="G235" s="73"/>
      <c r="H235" s="73"/>
      <c r="I235" s="163"/>
      <c r="J235" s="73"/>
      <c r="K235" s="73"/>
      <c r="L235" s="73"/>
      <c r="M235" s="73"/>
      <c r="N235" s="73"/>
      <c r="O235" s="160"/>
      <c r="P235" s="73"/>
    </row>
    <row r="236" spans="1:16" ht="18" customHeight="1">
      <c r="A236" s="163"/>
      <c r="B236" s="73"/>
      <c r="C236" s="73"/>
      <c r="D236" s="73"/>
      <c r="E236" s="73"/>
      <c r="F236" s="73"/>
      <c r="G236" s="73"/>
      <c r="H236" s="73"/>
      <c r="I236" s="163"/>
      <c r="J236" s="73"/>
      <c r="K236" s="73"/>
      <c r="L236" s="73"/>
      <c r="M236" s="73"/>
      <c r="N236" s="73"/>
      <c r="O236" s="160"/>
      <c r="P236" s="73"/>
    </row>
    <row r="237" spans="1:16" ht="18" customHeight="1">
      <c r="A237" s="163"/>
      <c r="B237" s="73"/>
      <c r="C237" s="73"/>
      <c r="D237" s="73"/>
      <c r="E237" s="73"/>
      <c r="F237" s="73"/>
      <c r="G237" s="73"/>
      <c r="H237" s="73"/>
      <c r="I237" s="163"/>
      <c r="J237" s="73"/>
      <c r="K237" s="73"/>
      <c r="L237" s="73"/>
      <c r="M237" s="73"/>
      <c r="N237" s="73"/>
      <c r="O237" s="160"/>
      <c r="P237" s="73"/>
    </row>
    <row r="238" spans="1:16" ht="18" customHeight="1">
      <c r="A238" s="163"/>
      <c r="B238" s="73"/>
      <c r="C238" s="73"/>
      <c r="D238" s="73"/>
      <c r="E238" s="73"/>
      <c r="F238" s="73"/>
      <c r="G238" s="73"/>
      <c r="H238" s="73"/>
      <c r="I238" s="163"/>
      <c r="J238" s="73"/>
      <c r="K238" s="73"/>
      <c r="L238" s="73"/>
      <c r="M238" s="73"/>
      <c r="N238" s="73"/>
      <c r="O238" s="160"/>
      <c r="P238" s="73"/>
    </row>
    <row r="239" spans="1:16" ht="18" customHeight="1">
      <c r="A239" s="163"/>
      <c r="B239" s="73"/>
      <c r="C239" s="73"/>
      <c r="D239" s="73"/>
      <c r="E239" s="73"/>
      <c r="F239" s="73"/>
      <c r="G239" s="73"/>
      <c r="H239" s="73"/>
      <c r="I239" s="163"/>
      <c r="J239" s="73"/>
      <c r="K239" s="73"/>
      <c r="L239" s="73"/>
      <c r="M239" s="73"/>
      <c r="N239" s="73"/>
      <c r="O239" s="160"/>
      <c r="P239" s="73"/>
    </row>
    <row r="240" spans="1:16" ht="18" customHeight="1">
      <c r="A240" s="163"/>
      <c r="B240" s="73"/>
      <c r="C240" s="73"/>
      <c r="D240" s="73"/>
      <c r="E240" s="73"/>
      <c r="F240" s="73"/>
      <c r="G240" s="73"/>
      <c r="H240" s="73"/>
      <c r="I240" s="163"/>
      <c r="J240" s="73"/>
      <c r="K240" s="73"/>
      <c r="L240" s="73"/>
      <c r="M240" s="73"/>
      <c r="N240" s="73"/>
      <c r="O240" s="160"/>
      <c r="P240" s="73"/>
    </row>
    <row r="241" spans="1:16" ht="18" customHeight="1">
      <c r="A241" s="163"/>
      <c r="B241" s="73"/>
      <c r="C241" s="73"/>
      <c r="D241" s="73"/>
      <c r="E241" s="73"/>
      <c r="F241" s="73"/>
      <c r="G241" s="73"/>
      <c r="H241" s="73"/>
      <c r="I241" s="163"/>
      <c r="J241" s="73"/>
      <c r="K241" s="73"/>
      <c r="L241" s="73"/>
      <c r="M241" s="73"/>
      <c r="N241" s="73"/>
      <c r="O241" s="160"/>
      <c r="P241" s="73"/>
    </row>
    <row r="242" spans="1:16" ht="18" customHeight="1">
      <c r="A242" s="163"/>
      <c r="B242" s="73"/>
      <c r="C242" s="73"/>
      <c r="D242" s="73"/>
      <c r="E242" s="73"/>
      <c r="F242" s="73"/>
      <c r="G242" s="73"/>
      <c r="H242" s="73"/>
      <c r="I242" s="163"/>
      <c r="J242" s="73"/>
      <c r="K242" s="73"/>
      <c r="L242" s="73"/>
      <c r="M242" s="73"/>
      <c r="N242" s="73"/>
      <c r="O242" s="160"/>
      <c r="P242" s="73"/>
    </row>
    <row r="243" spans="1:16" ht="18" customHeight="1">
      <c r="A243" s="166"/>
      <c r="B243" s="75"/>
      <c r="C243" s="75"/>
      <c r="D243" s="75"/>
      <c r="E243" s="75"/>
      <c r="F243" s="75"/>
      <c r="G243" s="75"/>
      <c r="H243" s="75"/>
      <c r="I243" s="166"/>
      <c r="J243" s="75"/>
      <c r="K243" s="75"/>
      <c r="L243" s="75"/>
      <c r="M243" s="75"/>
      <c r="N243" s="75"/>
      <c r="O243" s="164"/>
      <c r="P243" s="75"/>
    </row>
    <row r="244" spans="1:16" ht="18" customHeight="1">
      <c r="A244" s="163"/>
      <c r="B244" s="73"/>
      <c r="C244" s="73"/>
      <c r="D244" s="73"/>
      <c r="E244" s="73"/>
      <c r="F244" s="73"/>
      <c r="G244" s="73"/>
      <c r="H244" s="73"/>
      <c r="I244" s="163"/>
      <c r="J244" s="73"/>
      <c r="K244" s="73"/>
      <c r="L244" s="73"/>
      <c r="M244" s="73"/>
      <c r="N244" s="73"/>
      <c r="O244" s="160"/>
      <c r="P244" s="73"/>
    </row>
    <row r="245" spans="1:16" ht="18" customHeight="1">
      <c r="A245" s="163"/>
      <c r="B245" s="73"/>
      <c r="C245" s="73"/>
      <c r="D245" s="73"/>
      <c r="E245" s="73"/>
      <c r="F245" s="73"/>
      <c r="G245" s="73"/>
      <c r="H245" s="73"/>
      <c r="I245" s="163"/>
      <c r="J245" s="73"/>
      <c r="K245" s="73"/>
      <c r="L245" s="73"/>
      <c r="M245" s="73"/>
      <c r="N245" s="73"/>
      <c r="O245" s="160"/>
      <c r="P245" s="73"/>
    </row>
    <row r="246" spans="1:16" ht="18" customHeight="1">
      <c r="A246" s="163"/>
      <c r="B246" s="73"/>
      <c r="C246" s="73"/>
      <c r="D246" s="73"/>
      <c r="E246" s="73"/>
      <c r="F246" s="73"/>
      <c r="G246" s="73"/>
      <c r="H246" s="73"/>
      <c r="I246" s="163"/>
      <c r="J246" s="73"/>
      <c r="K246" s="73"/>
      <c r="L246" s="73"/>
      <c r="M246" s="73"/>
      <c r="N246" s="73"/>
      <c r="O246" s="160"/>
      <c r="P246" s="73"/>
    </row>
    <row r="247" spans="1:16" ht="18" customHeight="1">
      <c r="A247" s="163"/>
      <c r="B247" s="73"/>
      <c r="C247" s="73"/>
      <c r="D247" s="73"/>
      <c r="E247" s="73"/>
      <c r="F247" s="73"/>
      <c r="G247" s="73"/>
      <c r="H247" s="73"/>
      <c r="I247" s="163"/>
      <c r="J247" s="73"/>
      <c r="K247" s="73"/>
      <c r="L247" s="73"/>
      <c r="M247" s="73"/>
      <c r="N247" s="73"/>
      <c r="O247" s="160"/>
      <c r="P247" s="73"/>
    </row>
    <row r="248" spans="1:16" ht="18" customHeight="1">
      <c r="A248" s="163"/>
      <c r="B248" s="73"/>
      <c r="C248" s="73"/>
      <c r="D248" s="73"/>
      <c r="E248" s="73"/>
      <c r="F248" s="73"/>
      <c r="G248" s="73"/>
      <c r="H248" s="73"/>
      <c r="I248" s="163"/>
      <c r="J248" s="73"/>
      <c r="K248" s="73"/>
      <c r="L248" s="73"/>
      <c r="M248" s="73"/>
      <c r="N248" s="73"/>
      <c r="O248" s="160"/>
      <c r="P248" s="73"/>
    </row>
    <row r="249" spans="1:16" ht="409.5" customHeight="1" hidden="1">
      <c r="A249" s="163"/>
      <c r="B249" s="73"/>
      <c r="C249" s="73"/>
      <c r="D249" s="73"/>
      <c r="E249" s="73"/>
      <c r="F249" s="73"/>
      <c r="G249" s="73"/>
      <c r="H249" s="73"/>
      <c r="I249" s="163"/>
      <c r="J249" s="73"/>
      <c r="K249" s="73"/>
      <c r="L249" s="73"/>
      <c r="M249" s="73"/>
      <c r="N249" s="73"/>
      <c r="O249" s="160"/>
      <c r="P249" s="73"/>
    </row>
    <row r="250" spans="1:16" ht="18" customHeight="1">
      <c r="A250" s="163"/>
      <c r="B250" s="73"/>
      <c r="C250" s="73"/>
      <c r="D250" s="73"/>
      <c r="E250" s="73"/>
      <c r="F250" s="73"/>
      <c r="G250" s="73"/>
      <c r="H250" s="73"/>
      <c r="I250" s="163"/>
      <c r="J250" s="73"/>
      <c r="K250" s="73"/>
      <c r="L250" s="73"/>
      <c r="M250" s="73"/>
      <c r="N250" s="73"/>
      <c r="O250" s="160"/>
      <c r="P250" s="73"/>
    </row>
    <row r="251" spans="1:16" ht="18" customHeight="1">
      <c r="A251" s="163"/>
      <c r="B251" s="73"/>
      <c r="C251" s="73"/>
      <c r="D251" s="73"/>
      <c r="E251" s="73"/>
      <c r="F251" s="73"/>
      <c r="G251" s="73"/>
      <c r="H251" s="73"/>
      <c r="I251" s="163"/>
      <c r="J251" s="73"/>
      <c r="K251" s="73"/>
      <c r="L251" s="73"/>
      <c r="M251" s="73"/>
      <c r="N251" s="73"/>
      <c r="O251" s="160"/>
      <c r="P251" s="73"/>
    </row>
    <row r="252" spans="1:16" ht="18" customHeight="1">
      <c r="A252" s="163"/>
      <c r="B252" s="73"/>
      <c r="C252" s="73"/>
      <c r="D252" s="73"/>
      <c r="E252" s="73"/>
      <c r="F252" s="73"/>
      <c r="G252" s="73"/>
      <c r="H252" s="73"/>
      <c r="I252" s="163"/>
      <c r="J252" s="73"/>
      <c r="K252" s="73"/>
      <c r="L252" s="73"/>
      <c r="M252" s="73"/>
      <c r="N252" s="73"/>
      <c r="O252" s="160"/>
      <c r="P252" s="73"/>
    </row>
    <row r="253" spans="1:16" ht="18" customHeight="1">
      <c r="A253" s="163"/>
      <c r="B253" s="73"/>
      <c r="C253" s="73"/>
      <c r="D253" s="73"/>
      <c r="E253" s="73"/>
      <c r="F253" s="73"/>
      <c r="G253" s="73"/>
      <c r="H253" s="73"/>
      <c r="I253" s="163"/>
      <c r="J253" s="73"/>
      <c r="K253" s="73"/>
      <c r="L253" s="73"/>
      <c r="M253" s="73"/>
      <c r="N253" s="73"/>
      <c r="O253" s="160"/>
      <c r="P253" s="73"/>
    </row>
    <row r="254" spans="1:16" ht="18" customHeight="1">
      <c r="A254" s="167"/>
      <c r="B254" s="92"/>
      <c r="C254" s="92"/>
      <c r="D254" s="92"/>
      <c r="E254" s="92"/>
      <c r="F254" s="92"/>
      <c r="G254" s="92"/>
      <c r="H254" s="92"/>
      <c r="I254" s="167"/>
      <c r="J254" s="92"/>
      <c r="K254" s="92"/>
      <c r="L254" s="92"/>
      <c r="M254" s="92"/>
      <c r="N254" s="92"/>
      <c r="O254" s="165"/>
      <c r="P254" s="92"/>
    </row>
    <row r="255" spans="1:16" ht="18" customHeight="1">
      <c r="A255" s="163"/>
      <c r="B255" s="73"/>
      <c r="C255" s="73"/>
      <c r="D255" s="73"/>
      <c r="E255" s="73"/>
      <c r="F255" s="73"/>
      <c r="G255" s="73"/>
      <c r="H255" s="73"/>
      <c r="I255" s="163"/>
      <c r="J255" s="73"/>
      <c r="K255" s="73"/>
      <c r="L255" s="73"/>
      <c r="M255" s="73"/>
      <c r="N255" s="73"/>
      <c r="O255" s="160"/>
      <c r="P255" s="73"/>
    </row>
    <row r="256" spans="1:16" ht="18" customHeight="1">
      <c r="A256" s="163"/>
      <c r="B256" s="73"/>
      <c r="C256" s="73"/>
      <c r="D256" s="73"/>
      <c r="E256" s="73"/>
      <c r="F256" s="73"/>
      <c r="G256" s="73"/>
      <c r="H256" s="73"/>
      <c r="I256" s="163"/>
      <c r="J256" s="73"/>
      <c r="K256" s="73"/>
      <c r="L256" s="73"/>
      <c r="M256" s="73"/>
      <c r="N256" s="73"/>
      <c r="O256" s="160"/>
      <c r="P256" s="73"/>
    </row>
    <row r="257" spans="1:16" ht="18" customHeight="1">
      <c r="A257" s="151" t="s">
        <v>626</v>
      </c>
      <c r="B257" s="73">
        <f>SUM(C257:G257)</f>
        <v>42602</v>
      </c>
      <c r="C257" s="73">
        <v>11432</v>
      </c>
      <c r="D257" s="73">
        <v>13587</v>
      </c>
      <c r="E257" s="73">
        <v>17583</v>
      </c>
      <c r="F257" s="73">
        <v>0</v>
      </c>
      <c r="G257" s="73">
        <v>0</v>
      </c>
      <c r="H257" s="73">
        <v>0</v>
      </c>
      <c r="I257" s="151" t="s">
        <v>627</v>
      </c>
      <c r="J257" s="73">
        <f>SUM(K257:N257)</f>
        <v>30099</v>
      </c>
      <c r="K257" s="73">
        <v>25139</v>
      </c>
      <c r="L257" s="73">
        <v>0</v>
      </c>
      <c r="M257" s="73">
        <v>0</v>
      </c>
      <c r="N257" s="73">
        <v>4960</v>
      </c>
      <c r="O257" s="151" t="s">
        <v>628</v>
      </c>
      <c r="P257" s="73">
        <v>12503</v>
      </c>
    </row>
  </sheetData>
  <sheetProtection/>
  <mergeCells count="19">
    <mergeCell ref="N4:N5"/>
    <mergeCell ref="O4:O5"/>
    <mergeCell ref="P4:P5"/>
    <mergeCell ref="H4:H5"/>
    <mergeCell ref="I4:I5"/>
    <mergeCell ref="J4:J5"/>
    <mergeCell ref="K4:K5"/>
    <mergeCell ref="L4:L5"/>
    <mergeCell ref="M4:M5"/>
    <mergeCell ref="A1:P1"/>
    <mergeCell ref="A2:P2"/>
    <mergeCell ref="A3:P3"/>
    <mergeCell ref="A4:A5"/>
    <mergeCell ref="B4:B5"/>
    <mergeCell ref="C4:C5"/>
    <mergeCell ref="D4:D5"/>
    <mergeCell ref="E4:E5"/>
    <mergeCell ref="F4:F5"/>
    <mergeCell ref="G4:G5"/>
  </mergeCells>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J13"/>
  <sheetViews>
    <sheetView zoomScaleSheetLayoutView="100" zoomScalePageLayoutView="0" workbookViewId="0" topLeftCell="A1">
      <selection activeCell="H20" sqref="H20"/>
    </sheetView>
  </sheetViews>
  <sheetFormatPr defaultColWidth="9.00390625" defaultRowHeight="14.25"/>
  <cols>
    <col min="1" max="1" width="34.25390625" style="0" customWidth="1"/>
    <col min="2" max="2" width="11.75390625" style="0" customWidth="1"/>
    <col min="4" max="4" width="6.75390625" style="0" customWidth="1"/>
    <col min="6" max="6" width="35.375" style="0" customWidth="1"/>
    <col min="7" max="7" width="10.875" style="0" customWidth="1"/>
    <col min="9" max="9" width="9.125" style="0" customWidth="1"/>
    <col min="10" max="10" width="6.00390625" style="0" customWidth="1"/>
  </cols>
  <sheetData>
    <row r="1" spans="1:10" ht="22.5">
      <c r="A1" s="259" t="s">
        <v>299</v>
      </c>
      <c r="B1" s="278"/>
      <c r="C1" s="278"/>
      <c r="D1" s="278"/>
      <c r="E1" s="278"/>
      <c r="F1" s="278"/>
      <c r="G1" s="278"/>
      <c r="H1" s="278"/>
      <c r="I1" s="278"/>
      <c r="J1" s="278"/>
    </row>
    <row r="2" spans="1:10" ht="19.5" customHeight="1">
      <c r="A2" s="279" t="s">
        <v>792</v>
      </c>
      <c r="B2" s="279"/>
      <c r="C2" s="279"/>
      <c r="D2" s="279"/>
      <c r="E2" s="279"/>
      <c r="F2" s="279"/>
      <c r="G2" s="279"/>
      <c r="H2" s="279"/>
      <c r="I2" s="279"/>
      <c r="J2" s="279"/>
    </row>
    <row r="3" spans="1:10" ht="15.75" customHeight="1">
      <c r="A3" s="280" t="s">
        <v>793</v>
      </c>
      <c r="B3" s="280" t="s">
        <v>1236</v>
      </c>
      <c r="C3" s="280"/>
      <c r="D3" s="280" t="s">
        <v>872</v>
      </c>
      <c r="E3" s="280" t="s">
        <v>799</v>
      </c>
      <c r="F3" s="280" t="s">
        <v>793</v>
      </c>
      <c r="G3" s="280" t="s">
        <v>1237</v>
      </c>
      <c r="H3" s="280"/>
      <c r="I3" s="281" t="s">
        <v>851</v>
      </c>
      <c r="J3" s="282" t="s">
        <v>878</v>
      </c>
    </row>
    <row r="4" spans="1:10" ht="39.75" customHeight="1">
      <c r="A4" s="280"/>
      <c r="B4" s="3" t="s">
        <v>1238</v>
      </c>
      <c r="C4" s="3" t="s">
        <v>1239</v>
      </c>
      <c r="D4" s="280"/>
      <c r="E4" s="280"/>
      <c r="F4" s="280"/>
      <c r="G4" s="3" t="s">
        <v>1238</v>
      </c>
      <c r="H4" s="3" t="s">
        <v>1239</v>
      </c>
      <c r="I4" s="281"/>
      <c r="J4" s="283"/>
    </row>
    <row r="5" spans="1:10" ht="16.5" customHeight="1">
      <c r="A5" s="4" t="s">
        <v>1240</v>
      </c>
      <c r="B5" s="5"/>
      <c r="C5" s="5"/>
      <c r="D5" s="5"/>
      <c r="E5" s="5"/>
      <c r="F5" s="4" t="s">
        <v>1241</v>
      </c>
      <c r="G5" s="5"/>
      <c r="H5" s="5"/>
      <c r="I5" s="8"/>
      <c r="J5" s="6"/>
    </row>
    <row r="6" spans="1:10" ht="16.5" customHeight="1">
      <c r="A6" s="4" t="s">
        <v>1242</v>
      </c>
      <c r="B6" s="5"/>
      <c r="C6" s="5"/>
      <c r="D6" s="5"/>
      <c r="E6" s="5"/>
      <c r="F6" s="4" t="s">
        <v>1243</v>
      </c>
      <c r="G6" s="5"/>
      <c r="H6" s="5"/>
      <c r="I6" s="8"/>
      <c r="J6" s="6"/>
    </row>
    <row r="7" spans="1:10" ht="16.5" customHeight="1">
      <c r="A7" s="4" t="s">
        <v>1244</v>
      </c>
      <c r="B7" s="5">
        <v>5628</v>
      </c>
      <c r="C7" s="5">
        <v>6397</v>
      </c>
      <c r="D7" s="5">
        <v>4609</v>
      </c>
      <c r="E7" s="5"/>
      <c r="F7" s="4" t="s">
        <v>1245</v>
      </c>
      <c r="G7" s="5">
        <v>4370</v>
      </c>
      <c r="H7" s="5">
        <v>4541</v>
      </c>
      <c r="I7" s="8"/>
      <c r="J7" s="7">
        <v>6465</v>
      </c>
    </row>
    <row r="8" spans="1:10" ht="16.5" customHeight="1">
      <c r="A8" s="4" t="s">
        <v>1246</v>
      </c>
      <c r="B8" s="5"/>
      <c r="C8" s="5"/>
      <c r="D8" s="5"/>
      <c r="E8" s="5"/>
      <c r="F8" s="4" t="s">
        <v>1247</v>
      </c>
      <c r="G8" s="5"/>
      <c r="H8" s="5"/>
      <c r="I8" s="8"/>
      <c r="J8" s="6"/>
    </row>
    <row r="9" spans="1:10" ht="16.5" customHeight="1">
      <c r="A9" s="4" t="s">
        <v>1248</v>
      </c>
      <c r="B9" s="5">
        <v>14974</v>
      </c>
      <c r="C9" s="5"/>
      <c r="D9" s="5"/>
      <c r="E9" s="5"/>
      <c r="F9" s="4" t="s">
        <v>1249</v>
      </c>
      <c r="G9" s="5">
        <v>14153</v>
      </c>
      <c r="H9" s="5"/>
      <c r="I9" s="8"/>
      <c r="J9" s="6"/>
    </row>
    <row r="10" spans="1:10" ht="16.5" customHeight="1">
      <c r="A10" s="4" t="s">
        <v>1250</v>
      </c>
      <c r="B10" s="5"/>
      <c r="C10" s="5"/>
      <c r="D10" s="5"/>
      <c r="E10" s="5"/>
      <c r="F10" s="4" t="s">
        <v>1251</v>
      </c>
      <c r="G10" s="5"/>
      <c r="H10" s="5"/>
      <c r="I10" s="8"/>
      <c r="J10" s="6"/>
    </row>
    <row r="11" spans="1:10" ht="16.5" customHeight="1">
      <c r="A11" s="4" t="s">
        <v>1252</v>
      </c>
      <c r="B11" s="5"/>
      <c r="C11" s="5"/>
      <c r="D11" s="5"/>
      <c r="E11" s="5"/>
      <c r="F11" s="4" t="s">
        <v>1253</v>
      </c>
      <c r="G11" s="5"/>
      <c r="H11" s="5"/>
      <c r="I11" s="8"/>
      <c r="J11" s="6"/>
    </row>
    <row r="12" spans="1:10" ht="16.5" customHeight="1">
      <c r="A12" s="4" t="s">
        <v>1254</v>
      </c>
      <c r="B12" s="5"/>
      <c r="C12" s="5"/>
      <c r="D12" s="5"/>
      <c r="E12" s="5"/>
      <c r="F12" s="4" t="s">
        <v>1255</v>
      </c>
      <c r="G12" s="5"/>
      <c r="H12" s="5"/>
      <c r="I12" s="8"/>
      <c r="J12" s="6"/>
    </row>
    <row r="13" spans="1:10" ht="16.5" customHeight="1">
      <c r="A13" s="6" t="s">
        <v>1256</v>
      </c>
      <c r="B13" s="7">
        <v>20602</v>
      </c>
      <c r="C13" s="7">
        <v>6397</v>
      </c>
      <c r="D13" s="7">
        <v>4609</v>
      </c>
      <c r="E13" s="6"/>
      <c r="F13" s="6" t="s">
        <v>1257</v>
      </c>
      <c r="G13" s="7">
        <v>18523</v>
      </c>
      <c r="H13" s="7">
        <v>4541</v>
      </c>
      <c r="I13" s="9"/>
      <c r="J13" s="7">
        <v>6465</v>
      </c>
    </row>
  </sheetData>
  <sheetProtection/>
  <mergeCells count="10">
    <mergeCell ref="A1:J1"/>
    <mergeCell ref="A2:J2"/>
    <mergeCell ref="B3:C3"/>
    <mergeCell ref="G3:H3"/>
    <mergeCell ref="A3:A4"/>
    <mergeCell ref="D3:D4"/>
    <mergeCell ref="E3:E4"/>
    <mergeCell ref="F3:F4"/>
    <mergeCell ref="I3:I4"/>
    <mergeCell ref="J3:J4"/>
  </mergeCells>
  <printOptions/>
  <pageMargins left="0.39305555555555555" right="0.39305555555555555" top="0.69" bottom="0.39305555555555555" header="0.53" footer="0.5111111111111111"/>
  <pageSetup horizontalDpi="600" verticalDpi="600" orientation="landscape" paperSize="9" scale="90"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D150"/>
  <sheetViews>
    <sheetView zoomScalePageLayoutView="0" workbookViewId="0" topLeftCell="A1">
      <selection activeCell="A28" sqref="A28"/>
    </sheetView>
  </sheetViews>
  <sheetFormatPr defaultColWidth="9.125" defaultRowHeight="14.25"/>
  <cols>
    <col min="1" max="1" width="34.50390625" style="99" customWidth="1"/>
    <col min="2" max="2" width="23.625" style="99" customWidth="1"/>
    <col min="3" max="3" width="33.125" style="99" customWidth="1"/>
    <col min="4" max="4" width="23.625" style="99" customWidth="1"/>
    <col min="5" max="16384" width="9.125" style="84" customWidth="1"/>
  </cols>
  <sheetData>
    <row r="1" spans="1:4" ht="33.75" customHeight="1">
      <c r="A1" s="253" t="s">
        <v>182</v>
      </c>
      <c r="B1" s="240"/>
      <c r="C1" s="240"/>
      <c r="D1" s="240"/>
    </row>
    <row r="2" spans="1:4" ht="16.5" customHeight="1">
      <c r="A2" s="241" t="s">
        <v>1268</v>
      </c>
      <c r="B2" s="241"/>
      <c r="C2" s="241"/>
      <c r="D2" s="241"/>
    </row>
    <row r="3" spans="1:4" ht="17.25" customHeight="1">
      <c r="A3" s="86" t="s">
        <v>793</v>
      </c>
      <c r="B3" s="86" t="s">
        <v>1239</v>
      </c>
      <c r="C3" s="86" t="s">
        <v>793</v>
      </c>
      <c r="D3" s="86" t="s">
        <v>1239</v>
      </c>
    </row>
    <row r="4" spans="1:4" ht="17.25" customHeight="1">
      <c r="A4" s="14" t="s">
        <v>110</v>
      </c>
      <c r="B4" s="73">
        <v>0</v>
      </c>
      <c r="C4" s="87" t="s">
        <v>1577</v>
      </c>
      <c r="D4" s="73">
        <v>0</v>
      </c>
    </row>
    <row r="5" spans="1:4" ht="17.25" customHeight="1">
      <c r="A5" s="14" t="s">
        <v>111</v>
      </c>
      <c r="B5" s="73">
        <v>0</v>
      </c>
      <c r="C5" s="87" t="s">
        <v>112</v>
      </c>
      <c r="D5" s="73">
        <v>0</v>
      </c>
    </row>
    <row r="6" spans="1:4" ht="17.25" customHeight="1">
      <c r="A6" s="72" t="s">
        <v>113</v>
      </c>
      <c r="B6" s="73">
        <v>0</v>
      </c>
      <c r="C6" s="87" t="s">
        <v>114</v>
      </c>
      <c r="D6" s="73">
        <v>0</v>
      </c>
    </row>
    <row r="7" spans="1:4" ht="17.25" customHeight="1">
      <c r="A7" s="72" t="s">
        <v>115</v>
      </c>
      <c r="B7" s="73">
        <v>0</v>
      </c>
      <c r="C7" s="87" t="s">
        <v>116</v>
      </c>
      <c r="D7" s="73">
        <v>0</v>
      </c>
    </row>
    <row r="8" spans="1:4" ht="17.25" customHeight="1">
      <c r="A8" s="72" t="s">
        <v>117</v>
      </c>
      <c r="B8" s="73">
        <v>0</v>
      </c>
      <c r="C8" s="88" t="s">
        <v>118</v>
      </c>
      <c r="D8" s="73">
        <v>0</v>
      </c>
    </row>
    <row r="9" spans="1:4" ht="17.25" customHeight="1">
      <c r="A9" s="72" t="s">
        <v>119</v>
      </c>
      <c r="B9" s="73">
        <v>0</v>
      </c>
      <c r="C9" s="87" t="s">
        <v>120</v>
      </c>
      <c r="D9" s="89">
        <v>0</v>
      </c>
    </row>
    <row r="10" spans="1:4" ht="17.25" customHeight="1">
      <c r="A10" s="72" t="s">
        <v>121</v>
      </c>
      <c r="B10" s="73">
        <v>0</v>
      </c>
      <c r="C10" s="90" t="s">
        <v>122</v>
      </c>
      <c r="D10" s="73">
        <v>0</v>
      </c>
    </row>
    <row r="11" spans="1:4" ht="17.25" customHeight="1">
      <c r="A11" s="72" t="s">
        <v>123</v>
      </c>
      <c r="B11" s="73">
        <v>0</v>
      </c>
      <c r="C11" s="90" t="s">
        <v>124</v>
      </c>
      <c r="D11" s="73">
        <v>0</v>
      </c>
    </row>
    <row r="12" spans="1:4" ht="17.25" customHeight="1">
      <c r="A12" s="72" t="s">
        <v>125</v>
      </c>
      <c r="B12" s="73">
        <v>0</v>
      </c>
      <c r="C12" s="90" t="s">
        <v>126</v>
      </c>
      <c r="D12" s="73">
        <v>0</v>
      </c>
    </row>
    <row r="13" spans="1:4" ht="17.25" customHeight="1">
      <c r="A13" s="72" t="s">
        <v>127</v>
      </c>
      <c r="B13" s="73">
        <v>0</v>
      </c>
      <c r="C13" s="90" t="s">
        <v>128</v>
      </c>
      <c r="D13" s="73">
        <v>0</v>
      </c>
    </row>
    <row r="14" spans="1:4" ht="17.25" customHeight="1">
      <c r="A14" s="72" t="s">
        <v>129</v>
      </c>
      <c r="B14" s="73">
        <v>0</v>
      </c>
      <c r="C14" s="87" t="s">
        <v>130</v>
      </c>
      <c r="D14" s="73">
        <v>0</v>
      </c>
    </row>
    <row r="15" spans="1:4" ht="17.25" customHeight="1">
      <c r="A15" s="72" t="s">
        <v>131</v>
      </c>
      <c r="B15" s="73">
        <v>0</v>
      </c>
      <c r="C15" s="87" t="s">
        <v>1563</v>
      </c>
      <c r="D15" s="73">
        <v>0</v>
      </c>
    </row>
    <row r="16" spans="1:4" ht="17.25" customHeight="1">
      <c r="A16" s="72" t="s">
        <v>132</v>
      </c>
      <c r="B16" s="73">
        <v>0</v>
      </c>
      <c r="C16" s="87" t="s">
        <v>112</v>
      </c>
      <c r="D16" s="73">
        <v>0</v>
      </c>
    </row>
    <row r="17" spans="1:4" ht="17.25" customHeight="1">
      <c r="A17" s="72" t="s">
        <v>133</v>
      </c>
      <c r="B17" s="73">
        <v>0</v>
      </c>
      <c r="C17" s="87" t="s">
        <v>114</v>
      </c>
      <c r="D17" s="73">
        <v>0</v>
      </c>
    </row>
    <row r="18" spans="1:4" ht="17.25" customHeight="1">
      <c r="A18" s="72" t="s">
        <v>134</v>
      </c>
      <c r="B18" s="73">
        <v>0</v>
      </c>
      <c r="C18" s="87" t="s">
        <v>116</v>
      </c>
      <c r="D18" s="73">
        <v>0</v>
      </c>
    </row>
    <row r="19" spans="1:4" ht="17.25" customHeight="1">
      <c r="A19" s="72" t="s">
        <v>135</v>
      </c>
      <c r="B19" s="73">
        <v>0</v>
      </c>
      <c r="C19" s="87" t="s">
        <v>118</v>
      </c>
      <c r="D19" s="73">
        <v>0</v>
      </c>
    </row>
    <row r="20" spans="1:4" ht="17.25" customHeight="1">
      <c r="A20" s="72" t="s">
        <v>136</v>
      </c>
      <c r="B20" s="73">
        <v>0</v>
      </c>
      <c r="C20" s="87" t="s">
        <v>120</v>
      </c>
      <c r="D20" s="73">
        <v>0</v>
      </c>
    </row>
    <row r="21" spans="1:4" ht="17.25" customHeight="1">
      <c r="A21" s="72" t="s">
        <v>137</v>
      </c>
      <c r="B21" s="73">
        <v>0</v>
      </c>
      <c r="C21" s="87" t="s">
        <v>122</v>
      </c>
      <c r="D21" s="73">
        <v>0</v>
      </c>
    </row>
    <row r="22" spans="1:4" ht="17.25" customHeight="1">
      <c r="A22" s="72" t="s">
        <v>138</v>
      </c>
      <c r="B22" s="73">
        <v>0</v>
      </c>
      <c r="C22" s="87" t="s">
        <v>124</v>
      </c>
      <c r="D22" s="73">
        <v>0</v>
      </c>
    </row>
    <row r="23" spans="1:4" ht="17.25" customHeight="1">
      <c r="A23" s="72" t="s">
        <v>139</v>
      </c>
      <c r="B23" s="73">
        <v>0</v>
      </c>
      <c r="C23" s="87" t="s">
        <v>126</v>
      </c>
      <c r="D23" s="73">
        <v>0</v>
      </c>
    </row>
    <row r="24" spans="1:4" ht="17.25" customHeight="1">
      <c r="A24" s="72" t="s">
        <v>140</v>
      </c>
      <c r="B24" s="73">
        <v>0</v>
      </c>
      <c r="C24" s="87" t="s">
        <v>128</v>
      </c>
      <c r="D24" s="73">
        <v>0</v>
      </c>
    </row>
    <row r="25" spans="1:4" ht="17.25" customHeight="1">
      <c r="A25" s="72" t="s">
        <v>141</v>
      </c>
      <c r="B25" s="73">
        <v>0</v>
      </c>
      <c r="C25" s="87" t="s">
        <v>130</v>
      </c>
      <c r="D25" s="73">
        <v>0</v>
      </c>
    </row>
    <row r="26" spans="1:4" ht="17.25" customHeight="1">
      <c r="A26" s="72" t="s">
        <v>142</v>
      </c>
      <c r="B26" s="73">
        <v>0</v>
      </c>
      <c r="C26" s="87" t="s">
        <v>1550</v>
      </c>
      <c r="D26" s="73">
        <v>0</v>
      </c>
    </row>
    <row r="27" spans="1:4" ht="17.25" customHeight="1">
      <c r="A27" s="72" t="s">
        <v>143</v>
      </c>
      <c r="B27" s="73">
        <v>0</v>
      </c>
      <c r="C27" s="87" t="s">
        <v>112</v>
      </c>
      <c r="D27" s="73">
        <v>0</v>
      </c>
    </row>
    <row r="28" spans="1:4" ht="17.25" customHeight="1">
      <c r="A28" s="72" t="s">
        <v>144</v>
      </c>
      <c r="B28" s="73">
        <v>0</v>
      </c>
      <c r="C28" s="87" t="s">
        <v>114</v>
      </c>
      <c r="D28" s="73">
        <v>0</v>
      </c>
    </row>
    <row r="29" spans="1:4" ht="17.25" customHeight="1">
      <c r="A29" s="72" t="s">
        <v>145</v>
      </c>
      <c r="B29" s="73">
        <v>0</v>
      </c>
      <c r="C29" s="87" t="s">
        <v>116</v>
      </c>
      <c r="D29" s="73">
        <v>0</v>
      </c>
    </row>
    <row r="30" spans="1:4" ht="17.25" customHeight="1">
      <c r="A30" s="72" t="s">
        <v>146</v>
      </c>
      <c r="B30" s="73">
        <v>0</v>
      </c>
      <c r="C30" s="87" t="s">
        <v>118</v>
      </c>
      <c r="D30" s="73">
        <v>0</v>
      </c>
    </row>
    <row r="31" spans="1:4" ht="17.25" customHeight="1">
      <c r="A31" s="72" t="s">
        <v>147</v>
      </c>
      <c r="B31" s="73">
        <v>0</v>
      </c>
      <c r="C31" s="87" t="s">
        <v>120</v>
      </c>
      <c r="D31" s="73">
        <v>0</v>
      </c>
    </row>
    <row r="32" spans="1:4" ht="17.25" customHeight="1">
      <c r="A32" s="72" t="s">
        <v>148</v>
      </c>
      <c r="B32" s="73">
        <v>0</v>
      </c>
      <c r="C32" s="87" t="s">
        <v>122</v>
      </c>
      <c r="D32" s="73">
        <v>0</v>
      </c>
    </row>
    <row r="33" spans="1:4" ht="17.25" customHeight="1">
      <c r="A33" s="72" t="s">
        <v>149</v>
      </c>
      <c r="B33" s="73">
        <v>0</v>
      </c>
      <c r="C33" s="87" t="s">
        <v>124</v>
      </c>
      <c r="D33" s="73">
        <v>0</v>
      </c>
    </row>
    <row r="34" spans="1:4" ht="17.25" customHeight="1">
      <c r="A34" s="72" t="s">
        <v>150</v>
      </c>
      <c r="B34" s="73">
        <v>0</v>
      </c>
      <c r="C34" s="87" t="s">
        <v>126</v>
      </c>
      <c r="D34" s="73">
        <v>0</v>
      </c>
    </row>
    <row r="35" spans="1:4" ht="17.25" customHeight="1">
      <c r="A35" s="72" t="s">
        <v>151</v>
      </c>
      <c r="B35" s="73">
        <v>0</v>
      </c>
      <c r="C35" s="87" t="s">
        <v>128</v>
      </c>
      <c r="D35" s="73">
        <v>0</v>
      </c>
    </row>
    <row r="36" spans="1:4" ht="17.25" customHeight="1">
      <c r="A36" s="72" t="s">
        <v>152</v>
      </c>
      <c r="B36" s="73">
        <v>0</v>
      </c>
      <c r="C36" s="87" t="s">
        <v>130</v>
      </c>
      <c r="D36" s="73">
        <v>0</v>
      </c>
    </row>
    <row r="37" spans="1:4" ht="17.25" customHeight="1">
      <c r="A37" s="72" t="s">
        <v>153</v>
      </c>
      <c r="B37" s="73">
        <v>0</v>
      </c>
      <c r="C37" s="87" t="s">
        <v>1664</v>
      </c>
      <c r="D37" s="73">
        <v>0</v>
      </c>
    </row>
    <row r="38" spans="1:4" ht="17.25" customHeight="1">
      <c r="A38" s="72" t="s">
        <v>154</v>
      </c>
      <c r="B38" s="73">
        <v>0</v>
      </c>
      <c r="C38" s="88" t="s">
        <v>155</v>
      </c>
      <c r="D38" s="73">
        <v>0</v>
      </c>
    </row>
    <row r="39" spans="1:4" ht="17.25" customHeight="1">
      <c r="A39" s="72" t="s">
        <v>156</v>
      </c>
      <c r="B39" s="73">
        <v>0</v>
      </c>
      <c r="C39" s="87" t="s">
        <v>157</v>
      </c>
      <c r="D39" s="75">
        <v>0</v>
      </c>
    </row>
    <row r="40" spans="1:4" ht="17.25" customHeight="1">
      <c r="A40" s="72" t="s">
        <v>158</v>
      </c>
      <c r="B40" s="73">
        <v>0</v>
      </c>
      <c r="C40" s="87" t="s">
        <v>1787</v>
      </c>
      <c r="D40" s="73">
        <v>0</v>
      </c>
    </row>
    <row r="41" spans="1:4" ht="17.25" customHeight="1">
      <c r="A41" s="72" t="s">
        <v>159</v>
      </c>
      <c r="B41" s="73">
        <v>0</v>
      </c>
      <c r="C41" s="87" t="s">
        <v>112</v>
      </c>
      <c r="D41" s="73">
        <v>0</v>
      </c>
    </row>
    <row r="42" spans="1:4" ht="17.25" customHeight="1">
      <c r="A42" s="72" t="s">
        <v>160</v>
      </c>
      <c r="B42" s="73">
        <v>0</v>
      </c>
      <c r="C42" s="88" t="s">
        <v>114</v>
      </c>
      <c r="D42" s="73">
        <v>0</v>
      </c>
    </row>
    <row r="43" spans="1:4" ht="17.25" customHeight="1">
      <c r="A43" s="72" t="s">
        <v>161</v>
      </c>
      <c r="B43" s="73">
        <v>0</v>
      </c>
      <c r="C43" s="87" t="s">
        <v>116</v>
      </c>
      <c r="D43" s="75">
        <v>0</v>
      </c>
    </row>
    <row r="44" spans="1:4" ht="17.25" customHeight="1">
      <c r="A44" s="72" t="s">
        <v>162</v>
      </c>
      <c r="B44" s="73">
        <v>0</v>
      </c>
      <c r="C44" s="88" t="s">
        <v>118</v>
      </c>
      <c r="D44" s="73">
        <v>0</v>
      </c>
    </row>
    <row r="45" spans="1:4" ht="17.25" customHeight="1">
      <c r="A45" s="72" t="s">
        <v>163</v>
      </c>
      <c r="B45" s="73">
        <v>0</v>
      </c>
      <c r="C45" s="87" t="s">
        <v>120</v>
      </c>
      <c r="D45" s="91">
        <v>0</v>
      </c>
    </row>
    <row r="46" spans="1:4" ht="17.25" customHeight="1">
      <c r="A46" s="72" t="s">
        <v>164</v>
      </c>
      <c r="B46" s="73">
        <v>0</v>
      </c>
      <c r="C46" s="90" t="s">
        <v>122</v>
      </c>
      <c r="D46" s="75">
        <v>0</v>
      </c>
    </row>
    <row r="47" spans="1:4" ht="17.25" customHeight="1">
      <c r="A47" s="72" t="s">
        <v>165</v>
      </c>
      <c r="B47" s="73">
        <v>0</v>
      </c>
      <c r="C47" s="90" t="s">
        <v>124</v>
      </c>
      <c r="D47" s="73">
        <v>0</v>
      </c>
    </row>
    <row r="48" spans="1:4" ht="17.25" customHeight="1">
      <c r="A48" s="72" t="s">
        <v>166</v>
      </c>
      <c r="B48" s="73">
        <v>0</v>
      </c>
      <c r="C48" s="90" t="s">
        <v>126</v>
      </c>
      <c r="D48" s="92">
        <v>0</v>
      </c>
    </row>
    <row r="49" spans="1:4" ht="17.25" customHeight="1">
      <c r="A49" s="72" t="s">
        <v>167</v>
      </c>
      <c r="B49" s="73">
        <v>0</v>
      </c>
      <c r="C49" s="90" t="s">
        <v>128</v>
      </c>
      <c r="D49" s="92">
        <v>0</v>
      </c>
    </row>
    <row r="50" spans="1:4" ht="17.25" customHeight="1">
      <c r="A50" s="72" t="s">
        <v>168</v>
      </c>
      <c r="B50" s="73">
        <v>0</v>
      </c>
      <c r="C50" s="87" t="s">
        <v>130</v>
      </c>
      <c r="D50" s="92">
        <v>0</v>
      </c>
    </row>
    <row r="51" spans="1:4" ht="17.25" customHeight="1">
      <c r="A51" s="93"/>
      <c r="B51" s="92"/>
      <c r="C51" s="90" t="s">
        <v>1841</v>
      </c>
      <c r="D51" s="73">
        <v>0</v>
      </c>
    </row>
    <row r="52" spans="1:4" ht="17.25" customHeight="1">
      <c r="A52" s="94"/>
      <c r="B52" s="73"/>
      <c r="C52" s="90" t="s">
        <v>112</v>
      </c>
      <c r="D52" s="92">
        <v>0</v>
      </c>
    </row>
    <row r="53" spans="1:4" ht="17.25" customHeight="1">
      <c r="A53" s="94"/>
      <c r="B53" s="73"/>
      <c r="C53" s="87" t="s">
        <v>114</v>
      </c>
      <c r="D53" s="92">
        <v>0</v>
      </c>
    </row>
    <row r="54" spans="1:4" ht="17.25" customHeight="1">
      <c r="A54" s="94"/>
      <c r="B54" s="73"/>
      <c r="C54" s="87" t="s">
        <v>116</v>
      </c>
      <c r="D54" s="73">
        <v>0</v>
      </c>
    </row>
    <row r="55" spans="1:4" ht="17.25" customHeight="1">
      <c r="A55" s="94"/>
      <c r="B55" s="73"/>
      <c r="C55" s="88" t="s">
        <v>118</v>
      </c>
      <c r="D55" s="73">
        <v>0</v>
      </c>
    </row>
    <row r="56" spans="1:4" ht="17.25" customHeight="1">
      <c r="A56" s="94"/>
      <c r="B56" s="73"/>
      <c r="C56" s="88" t="s">
        <v>120</v>
      </c>
      <c r="D56" s="75">
        <v>0</v>
      </c>
    </row>
    <row r="57" spans="1:4" ht="17.25" customHeight="1">
      <c r="A57" s="76"/>
      <c r="B57" s="73"/>
      <c r="C57" s="88" t="s">
        <v>122</v>
      </c>
      <c r="D57" s="75">
        <v>0</v>
      </c>
    </row>
    <row r="58" spans="1:4" ht="17.25" customHeight="1">
      <c r="A58" s="94"/>
      <c r="B58" s="73"/>
      <c r="C58" s="87" t="s">
        <v>124</v>
      </c>
      <c r="D58" s="89">
        <v>0</v>
      </c>
    </row>
    <row r="59" spans="1:4" ht="17.25" customHeight="1">
      <c r="A59" s="93"/>
      <c r="B59" s="73"/>
      <c r="C59" s="90" t="s">
        <v>126</v>
      </c>
      <c r="D59" s="92">
        <v>0</v>
      </c>
    </row>
    <row r="60" spans="1:4" ht="17.25" customHeight="1">
      <c r="A60" s="94"/>
      <c r="B60" s="73"/>
      <c r="C60" s="87" t="s">
        <v>128</v>
      </c>
      <c r="D60" s="73">
        <v>0</v>
      </c>
    </row>
    <row r="61" spans="1:4" ht="17.25" customHeight="1">
      <c r="A61" s="76"/>
      <c r="B61" s="73"/>
      <c r="C61" s="87" t="s">
        <v>130</v>
      </c>
      <c r="D61" s="95">
        <v>0</v>
      </c>
    </row>
    <row r="62" spans="1:4" ht="17.25" customHeight="1">
      <c r="A62" s="94"/>
      <c r="B62" s="73"/>
      <c r="C62" s="90" t="s">
        <v>1755</v>
      </c>
      <c r="D62" s="92">
        <v>0</v>
      </c>
    </row>
    <row r="63" spans="1:4" ht="17.25" customHeight="1">
      <c r="A63" s="93"/>
      <c r="B63" s="73"/>
      <c r="C63" s="87" t="s">
        <v>112</v>
      </c>
      <c r="D63" s="73">
        <v>0</v>
      </c>
    </row>
    <row r="64" spans="1:4" ht="17.25" customHeight="1">
      <c r="A64" s="94"/>
      <c r="B64" s="73"/>
      <c r="C64" s="87" t="s">
        <v>114</v>
      </c>
      <c r="D64" s="73">
        <v>0</v>
      </c>
    </row>
    <row r="65" spans="1:4" ht="17.25" customHeight="1">
      <c r="A65" s="96"/>
      <c r="B65" s="92"/>
      <c r="C65" s="87" t="s">
        <v>116</v>
      </c>
      <c r="D65" s="73">
        <v>0</v>
      </c>
    </row>
    <row r="66" spans="1:4" ht="17.25" customHeight="1">
      <c r="A66" s="96"/>
      <c r="B66" s="73"/>
      <c r="C66" s="87" t="s">
        <v>118</v>
      </c>
      <c r="D66" s="73">
        <v>0</v>
      </c>
    </row>
    <row r="67" spans="1:4" ht="17.25" customHeight="1">
      <c r="A67" s="96"/>
      <c r="B67" s="73"/>
      <c r="C67" s="87" t="s">
        <v>120</v>
      </c>
      <c r="D67" s="73">
        <v>0</v>
      </c>
    </row>
    <row r="68" spans="1:4" ht="17.25" customHeight="1">
      <c r="A68" s="96"/>
      <c r="B68" s="73"/>
      <c r="C68" s="87" t="s">
        <v>122</v>
      </c>
      <c r="D68" s="73">
        <v>0</v>
      </c>
    </row>
    <row r="69" spans="1:4" ht="17.25" customHeight="1">
      <c r="A69" s="96"/>
      <c r="B69" s="73"/>
      <c r="C69" s="87" t="s">
        <v>124</v>
      </c>
      <c r="D69" s="73">
        <v>0</v>
      </c>
    </row>
    <row r="70" spans="1:4" ht="17.25" customHeight="1">
      <c r="A70" s="96"/>
      <c r="B70" s="73"/>
      <c r="C70" s="87" t="s">
        <v>126</v>
      </c>
      <c r="D70" s="73">
        <v>0</v>
      </c>
    </row>
    <row r="71" spans="1:4" ht="17.25" customHeight="1">
      <c r="A71" s="96"/>
      <c r="B71" s="73"/>
      <c r="C71" s="87" t="s">
        <v>128</v>
      </c>
      <c r="D71" s="73">
        <v>0</v>
      </c>
    </row>
    <row r="72" spans="1:4" ht="17.25" customHeight="1">
      <c r="A72" s="96"/>
      <c r="B72" s="73"/>
      <c r="C72" s="87" t="s">
        <v>130</v>
      </c>
      <c r="D72" s="73">
        <v>0</v>
      </c>
    </row>
    <row r="73" spans="1:4" ht="17.25" customHeight="1">
      <c r="A73" s="96"/>
      <c r="B73" s="73"/>
      <c r="C73" s="87" t="s">
        <v>1920</v>
      </c>
      <c r="D73" s="73">
        <v>0</v>
      </c>
    </row>
    <row r="74" spans="1:4" ht="17.25" customHeight="1">
      <c r="A74" s="96"/>
      <c r="B74" s="73"/>
      <c r="C74" s="87" t="s">
        <v>112</v>
      </c>
      <c r="D74" s="73">
        <v>0</v>
      </c>
    </row>
    <row r="75" spans="1:4" ht="17.25" customHeight="1">
      <c r="A75" s="96"/>
      <c r="B75" s="73"/>
      <c r="C75" s="87" t="s">
        <v>114</v>
      </c>
      <c r="D75" s="73">
        <v>0</v>
      </c>
    </row>
    <row r="76" spans="1:4" ht="17.25" customHeight="1">
      <c r="A76" s="96"/>
      <c r="B76" s="73"/>
      <c r="C76" s="88" t="s">
        <v>116</v>
      </c>
      <c r="D76" s="73">
        <v>0</v>
      </c>
    </row>
    <row r="77" spans="1:4" ht="17.25" customHeight="1">
      <c r="A77" s="96"/>
      <c r="B77" s="73"/>
      <c r="C77" s="72" t="s">
        <v>118</v>
      </c>
      <c r="D77" s="75">
        <v>0</v>
      </c>
    </row>
    <row r="78" spans="1:4" ht="17.25" customHeight="1">
      <c r="A78" s="96"/>
      <c r="B78" s="80"/>
      <c r="C78" s="72" t="s">
        <v>120</v>
      </c>
      <c r="D78" s="73">
        <v>0</v>
      </c>
    </row>
    <row r="79" spans="1:4" ht="17.25" customHeight="1">
      <c r="A79" s="96"/>
      <c r="B79" s="80"/>
      <c r="C79" s="72" t="s">
        <v>122</v>
      </c>
      <c r="D79" s="73">
        <v>0</v>
      </c>
    </row>
    <row r="80" spans="1:4" ht="17.25" customHeight="1">
      <c r="A80" s="96"/>
      <c r="B80" s="80"/>
      <c r="C80" s="72" t="s">
        <v>124</v>
      </c>
      <c r="D80" s="73">
        <v>0</v>
      </c>
    </row>
    <row r="81" spans="1:4" ht="17.25" customHeight="1">
      <c r="A81" s="96"/>
      <c r="B81" s="80"/>
      <c r="C81" s="72" t="s">
        <v>126</v>
      </c>
      <c r="D81" s="73">
        <v>0</v>
      </c>
    </row>
    <row r="82" spans="1:4" ht="17.25" customHeight="1">
      <c r="A82" s="96"/>
      <c r="B82" s="80"/>
      <c r="C82" s="72" t="s">
        <v>128</v>
      </c>
      <c r="D82" s="73">
        <v>0</v>
      </c>
    </row>
    <row r="83" spans="1:4" ht="17.25" customHeight="1">
      <c r="A83" s="96"/>
      <c r="B83" s="80"/>
      <c r="C83" s="72" t="s">
        <v>130</v>
      </c>
      <c r="D83" s="73">
        <v>0</v>
      </c>
    </row>
    <row r="84" spans="1:4" ht="17.25" customHeight="1">
      <c r="A84" s="96"/>
      <c r="B84" s="80"/>
      <c r="C84" s="74" t="s">
        <v>1943</v>
      </c>
      <c r="D84" s="73">
        <v>0</v>
      </c>
    </row>
    <row r="85" spans="1:4" ht="17.25" customHeight="1">
      <c r="A85" s="97"/>
      <c r="B85" s="98"/>
      <c r="C85" s="72" t="s">
        <v>112</v>
      </c>
      <c r="D85" s="89">
        <v>0</v>
      </c>
    </row>
    <row r="86" spans="1:4" ht="17.25" customHeight="1">
      <c r="A86" s="97"/>
      <c r="B86" s="92"/>
      <c r="C86" s="90" t="s">
        <v>114</v>
      </c>
      <c r="D86" s="92">
        <v>0</v>
      </c>
    </row>
    <row r="87" spans="1:4" ht="17.25" customHeight="1">
      <c r="A87" s="97"/>
      <c r="B87" s="92"/>
      <c r="C87" s="90" t="s">
        <v>116</v>
      </c>
      <c r="D87" s="92">
        <v>0</v>
      </c>
    </row>
    <row r="88" spans="1:4" ht="17.25" customHeight="1">
      <c r="A88" s="97"/>
      <c r="B88" s="92"/>
      <c r="C88" s="90" t="s">
        <v>118</v>
      </c>
      <c r="D88" s="92">
        <v>0</v>
      </c>
    </row>
    <row r="89" spans="1:4" ht="17.25" customHeight="1">
      <c r="A89" s="97"/>
      <c r="B89" s="92"/>
      <c r="C89" s="90" t="s">
        <v>120</v>
      </c>
      <c r="D89" s="92">
        <v>0</v>
      </c>
    </row>
    <row r="90" spans="1:4" ht="17.25" customHeight="1">
      <c r="A90" s="97"/>
      <c r="B90" s="92"/>
      <c r="C90" s="90" t="s">
        <v>122</v>
      </c>
      <c r="D90" s="92">
        <v>0</v>
      </c>
    </row>
    <row r="91" spans="1:4" ht="17.25" customHeight="1">
      <c r="A91" s="97"/>
      <c r="B91" s="92"/>
      <c r="C91" s="90" t="s">
        <v>124</v>
      </c>
      <c r="D91" s="92">
        <v>0</v>
      </c>
    </row>
    <row r="92" spans="1:4" ht="17.25" customHeight="1">
      <c r="A92" s="97"/>
      <c r="B92" s="92"/>
      <c r="C92" s="90" t="s">
        <v>126</v>
      </c>
      <c r="D92" s="92">
        <v>0</v>
      </c>
    </row>
    <row r="93" spans="1:4" ht="17.25" customHeight="1">
      <c r="A93" s="97"/>
      <c r="B93" s="92"/>
      <c r="C93" s="90" t="s">
        <v>128</v>
      </c>
      <c r="D93" s="92">
        <v>0</v>
      </c>
    </row>
    <row r="94" spans="1:4" ht="17.25" customHeight="1">
      <c r="A94" s="97"/>
      <c r="B94" s="92"/>
      <c r="C94" s="90" t="s">
        <v>130</v>
      </c>
      <c r="D94" s="92">
        <v>0</v>
      </c>
    </row>
    <row r="95" spans="1:4" ht="17.25" customHeight="1">
      <c r="A95" s="97"/>
      <c r="B95" s="92"/>
      <c r="C95" s="72" t="s">
        <v>2101</v>
      </c>
      <c r="D95" s="92">
        <v>0</v>
      </c>
    </row>
    <row r="96" spans="1:4" ht="17.25" customHeight="1">
      <c r="A96" s="72"/>
      <c r="B96" s="73"/>
      <c r="C96" s="72" t="s">
        <v>112</v>
      </c>
      <c r="D96" s="73">
        <v>0</v>
      </c>
    </row>
    <row r="97" spans="1:4" ht="17.25" customHeight="1">
      <c r="A97" s="72"/>
      <c r="B97" s="73"/>
      <c r="C97" s="72" t="s">
        <v>114</v>
      </c>
      <c r="D97" s="73">
        <v>0</v>
      </c>
    </row>
    <row r="98" spans="1:4" ht="17.25" customHeight="1">
      <c r="A98" s="72"/>
      <c r="B98" s="73"/>
      <c r="C98" s="72" t="s">
        <v>116</v>
      </c>
      <c r="D98" s="73">
        <v>0</v>
      </c>
    </row>
    <row r="99" spans="1:4" ht="17.25" customHeight="1">
      <c r="A99" s="72"/>
      <c r="B99" s="73"/>
      <c r="C99" s="72" t="s">
        <v>118</v>
      </c>
      <c r="D99" s="73">
        <v>0</v>
      </c>
    </row>
    <row r="100" spans="1:4" ht="17.25" customHeight="1">
      <c r="A100" s="72"/>
      <c r="B100" s="73"/>
      <c r="C100" s="72" t="s">
        <v>120</v>
      </c>
      <c r="D100" s="73">
        <v>0</v>
      </c>
    </row>
    <row r="101" spans="1:4" ht="17.25" customHeight="1">
      <c r="A101" s="72"/>
      <c r="B101" s="73"/>
      <c r="C101" s="72" t="s">
        <v>122</v>
      </c>
      <c r="D101" s="73">
        <v>0</v>
      </c>
    </row>
    <row r="102" spans="1:4" ht="17.25" customHeight="1">
      <c r="A102" s="72"/>
      <c r="B102" s="73"/>
      <c r="C102" s="72" t="s">
        <v>124</v>
      </c>
      <c r="D102" s="73">
        <v>0</v>
      </c>
    </row>
    <row r="103" spans="1:4" ht="17.25" customHeight="1">
      <c r="A103" s="72"/>
      <c r="B103" s="73"/>
      <c r="C103" s="72" t="s">
        <v>126</v>
      </c>
      <c r="D103" s="73">
        <v>0</v>
      </c>
    </row>
    <row r="104" spans="1:4" ht="17.25" customHeight="1">
      <c r="A104" s="72"/>
      <c r="B104" s="73"/>
      <c r="C104" s="72" t="s">
        <v>128</v>
      </c>
      <c r="D104" s="73">
        <v>0</v>
      </c>
    </row>
    <row r="105" spans="1:4" ht="17.25" customHeight="1">
      <c r="A105" s="72"/>
      <c r="B105" s="73"/>
      <c r="C105" s="72" t="s">
        <v>130</v>
      </c>
      <c r="D105" s="73">
        <v>0</v>
      </c>
    </row>
    <row r="106" spans="1:4" ht="17.25" customHeight="1">
      <c r="A106" s="72"/>
      <c r="B106" s="73"/>
      <c r="C106" s="74" t="s">
        <v>40</v>
      </c>
      <c r="D106" s="73">
        <v>0</v>
      </c>
    </row>
    <row r="107" spans="1:4" ht="17.25" customHeight="1">
      <c r="A107" s="72"/>
      <c r="B107" s="73"/>
      <c r="C107" s="74" t="s">
        <v>112</v>
      </c>
      <c r="D107" s="73">
        <v>0</v>
      </c>
    </row>
    <row r="108" spans="1:4" ht="17.25" customHeight="1">
      <c r="A108" s="72"/>
      <c r="B108" s="73"/>
      <c r="C108" s="74" t="s">
        <v>169</v>
      </c>
      <c r="D108" s="73">
        <v>0</v>
      </c>
    </row>
    <row r="109" spans="1:4" ht="17.25" customHeight="1">
      <c r="A109" s="72"/>
      <c r="B109" s="73"/>
      <c r="C109" s="74" t="s">
        <v>170</v>
      </c>
      <c r="D109" s="73">
        <v>0</v>
      </c>
    </row>
    <row r="110" spans="1:4" ht="17.25" customHeight="1">
      <c r="A110" s="72"/>
      <c r="B110" s="73"/>
      <c r="C110" s="74" t="s">
        <v>130</v>
      </c>
      <c r="D110" s="73">
        <v>0</v>
      </c>
    </row>
    <row r="111" spans="1:4" ht="17.25" customHeight="1">
      <c r="A111" s="72"/>
      <c r="B111" s="73"/>
      <c r="C111" s="74" t="s">
        <v>171</v>
      </c>
      <c r="D111" s="73">
        <v>0</v>
      </c>
    </row>
    <row r="112" spans="1:4" ht="17.25" customHeight="1">
      <c r="A112" s="74"/>
      <c r="B112" s="75"/>
      <c r="C112" s="74" t="s">
        <v>112</v>
      </c>
      <c r="D112" s="75">
        <v>0</v>
      </c>
    </row>
    <row r="113" spans="1:4" ht="17.25" customHeight="1">
      <c r="A113" s="74"/>
      <c r="B113" s="75"/>
      <c r="C113" s="74" t="s">
        <v>114</v>
      </c>
      <c r="D113" s="75">
        <v>0</v>
      </c>
    </row>
    <row r="114" spans="1:4" ht="17.25" customHeight="1">
      <c r="A114" s="74"/>
      <c r="B114" s="75"/>
      <c r="C114" s="74" t="s">
        <v>116</v>
      </c>
      <c r="D114" s="75">
        <v>0</v>
      </c>
    </row>
    <row r="115" spans="1:4" ht="17.25" customHeight="1">
      <c r="A115" s="74"/>
      <c r="B115" s="75"/>
      <c r="C115" s="74" t="s">
        <v>118</v>
      </c>
      <c r="D115" s="75">
        <v>0</v>
      </c>
    </row>
    <row r="116" spans="1:4" ht="17.25" customHeight="1">
      <c r="A116" s="74"/>
      <c r="B116" s="75"/>
      <c r="C116" s="74" t="s">
        <v>120</v>
      </c>
      <c r="D116" s="75">
        <v>0</v>
      </c>
    </row>
    <row r="117" spans="1:4" ht="17.25" customHeight="1">
      <c r="A117" s="74"/>
      <c r="B117" s="75"/>
      <c r="C117" s="74" t="s">
        <v>122</v>
      </c>
      <c r="D117" s="75">
        <v>0</v>
      </c>
    </row>
    <row r="118" spans="1:4" ht="17.25" customHeight="1">
      <c r="A118" s="74"/>
      <c r="B118" s="75"/>
      <c r="C118" s="74" t="s">
        <v>124</v>
      </c>
      <c r="D118" s="75">
        <v>0</v>
      </c>
    </row>
    <row r="119" spans="1:4" ht="17.25" customHeight="1">
      <c r="A119" s="74"/>
      <c r="B119" s="75"/>
      <c r="C119" s="74" t="s">
        <v>126</v>
      </c>
      <c r="D119" s="75">
        <v>0</v>
      </c>
    </row>
    <row r="120" spans="1:4" ht="17.25" customHeight="1">
      <c r="A120" s="74"/>
      <c r="B120" s="75"/>
      <c r="C120" s="74" t="s">
        <v>128</v>
      </c>
      <c r="D120" s="75">
        <v>0</v>
      </c>
    </row>
    <row r="121" spans="1:4" ht="17.25" customHeight="1">
      <c r="A121" s="74"/>
      <c r="B121" s="75"/>
      <c r="C121" s="74" t="s">
        <v>130</v>
      </c>
      <c r="D121" s="75">
        <v>0</v>
      </c>
    </row>
    <row r="122" spans="1:4" ht="17.25" customHeight="1">
      <c r="A122" s="74"/>
      <c r="B122" s="75"/>
      <c r="C122" s="74"/>
      <c r="D122" s="75"/>
    </row>
    <row r="123" spans="1:4" ht="17.25" customHeight="1">
      <c r="A123" s="74"/>
      <c r="B123" s="75"/>
      <c r="C123" s="74"/>
      <c r="D123" s="75"/>
    </row>
    <row r="124" spans="1:4" ht="17.25" customHeight="1">
      <c r="A124" s="74"/>
      <c r="B124" s="75"/>
      <c r="C124" s="74"/>
      <c r="D124" s="75"/>
    </row>
    <row r="125" spans="1:4" ht="17.25" customHeight="1">
      <c r="A125" s="74"/>
      <c r="B125" s="75"/>
      <c r="C125" s="74"/>
      <c r="D125" s="75"/>
    </row>
    <row r="126" spans="1:4" ht="17.25" customHeight="1">
      <c r="A126" s="74"/>
      <c r="B126" s="75"/>
      <c r="C126" s="74"/>
      <c r="D126" s="75"/>
    </row>
    <row r="127" spans="1:4" ht="17.25" customHeight="1">
      <c r="A127" s="74"/>
      <c r="B127" s="75"/>
      <c r="C127" s="74"/>
      <c r="D127" s="75"/>
    </row>
    <row r="128" spans="1:4" ht="17.25" customHeight="1">
      <c r="A128" s="74"/>
      <c r="B128" s="75"/>
      <c r="C128" s="74"/>
      <c r="D128" s="75"/>
    </row>
    <row r="129" spans="1:4" ht="17.25" customHeight="1">
      <c r="A129" s="74"/>
      <c r="B129" s="75"/>
      <c r="C129" s="74"/>
      <c r="D129" s="75"/>
    </row>
    <row r="130" spans="1:4" ht="409.5" customHeight="1" hidden="1">
      <c r="A130" s="74"/>
      <c r="B130" s="75"/>
      <c r="C130" s="74"/>
      <c r="D130" s="75"/>
    </row>
    <row r="131" spans="1:4" ht="409.5" customHeight="1" hidden="1">
      <c r="A131" s="74"/>
      <c r="B131" s="75"/>
      <c r="C131" s="74"/>
      <c r="D131" s="75"/>
    </row>
    <row r="132" spans="1:4" ht="17.25" customHeight="1">
      <c r="A132" s="74"/>
      <c r="B132" s="75"/>
      <c r="C132" s="74"/>
      <c r="D132" s="75"/>
    </row>
    <row r="133" spans="1:4" ht="17.25" customHeight="1">
      <c r="A133" s="74"/>
      <c r="B133" s="75"/>
      <c r="C133" s="74"/>
      <c r="D133" s="75"/>
    </row>
    <row r="134" spans="1:4" ht="17.25" customHeight="1">
      <c r="A134" s="74"/>
      <c r="B134" s="75"/>
      <c r="C134" s="74"/>
      <c r="D134" s="75"/>
    </row>
    <row r="135" spans="1:4" ht="17.25" customHeight="1">
      <c r="A135" s="74"/>
      <c r="B135" s="75"/>
      <c r="C135" s="74"/>
      <c r="D135" s="75"/>
    </row>
    <row r="136" spans="1:4" ht="17.25" customHeight="1">
      <c r="A136" s="74"/>
      <c r="B136" s="75"/>
      <c r="C136" s="74"/>
      <c r="D136" s="75"/>
    </row>
    <row r="137" spans="1:4" ht="17.25" customHeight="1">
      <c r="A137" s="74"/>
      <c r="B137" s="75"/>
      <c r="C137" s="74"/>
      <c r="D137" s="75"/>
    </row>
    <row r="138" spans="1:4" ht="17.25" customHeight="1">
      <c r="A138" s="74"/>
      <c r="B138" s="75"/>
      <c r="C138" s="74"/>
      <c r="D138" s="75"/>
    </row>
    <row r="139" spans="1:4" ht="17.25" customHeight="1">
      <c r="A139" s="74"/>
      <c r="B139" s="75"/>
      <c r="C139" s="74"/>
      <c r="D139" s="75"/>
    </row>
    <row r="140" spans="1:4" ht="17.25" customHeight="1">
      <c r="A140" s="74"/>
      <c r="B140" s="75"/>
      <c r="C140" s="74"/>
      <c r="D140" s="75"/>
    </row>
    <row r="141" spans="1:4" ht="17.25" customHeight="1">
      <c r="A141" s="74"/>
      <c r="B141" s="75"/>
      <c r="C141" s="74"/>
      <c r="D141" s="75"/>
    </row>
    <row r="142" spans="1:4" ht="17.25" customHeight="1">
      <c r="A142" s="74"/>
      <c r="B142" s="75"/>
      <c r="C142" s="74"/>
      <c r="D142" s="75"/>
    </row>
    <row r="143" spans="1:4" ht="17.25" customHeight="1">
      <c r="A143" s="74"/>
      <c r="B143" s="75"/>
      <c r="C143" s="74"/>
      <c r="D143" s="75"/>
    </row>
    <row r="144" spans="1:4" ht="17.25" customHeight="1">
      <c r="A144" s="74"/>
      <c r="B144" s="75"/>
      <c r="C144" s="74"/>
      <c r="D144" s="75"/>
    </row>
    <row r="145" spans="1:4" ht="17.25" customHeight="1">
      <c r="A145" s="74"/>
      <c r="B145" s="75"/>
      <c r="C145" s="74"/>
      <c r="D145" s="75"/>
    </row>
    <row r="146" spans="1:4" ht="17.25" customHeight="1">
      <c r="A146" s="74"/>
      <c r="B146" s="75"/>
      <c r="C146" s="74"/>
      <c r="D146" s="75"/>
    </row>
    <row r="147" spans="1:4" ht="17.25" customHeight="1">
      <c r="A147" s="74"/>
      <c r="B147" s="75"/>
      <c r="C147" s="74"/>
      <c r="D147" s="75"/>
    </row>
    <row r="148" spans="1:4" ht="17.25" customHeight="1">
      <c r="A148" s="74"/>
      <c r="B148" s="75"/>
      <c r="C148" s="74"/>
      <c r="D148" s="75"/>
    </row>
    <row r="149" spans="1:4" ht="17.25" customHeight="1">
      <c r="A149" s="48" t="s">
        <v>172</v>
      </c>
      <c r="B149" s="73">
        <v>0</v>
      </c>
      <c r="C149" s="48" t="s">
        <v>109</v>
      </c>
      <c r="D149" s="73">
        <v>0</v>
      </c>
    </row>
    <row r="150" ht="14.25">
      <c r="A150" s="229" t="s">
        <v>776</v>
      </c>
    </row>
  </sheetData>
  <sheetProtection/>
  <mergeCells count="2">
    <mergeCell ref="A1:D1"/>
    <mergeCell ref="A2:D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R395"/>
  <sheetViews>
    <sheetView zoomScalePageLayoutView="0" workbookViewId="0" topLeftCell="A1">
      <selection activeCell="C30" sqref="C30"/>
    </sheetView>
  </sheetViews>
  <sheetFormatPr defaultColWidth="9.00390625" defaultRowHeight="14.25"/>
  <cols>
    <col min="1" max="1" width="7.625" style="2" customWidth="1"/>
    <col min="2" max="2" width="27.625" style="2" customWidth="1"/>
    <col min="3" max="3" width="11.625" style="190" customWidth="1"/>
    <col min="4" max="4" width="13.875" style="2" customWidth="1"/>
    <col min="5" max="5" width="12.75390625" style="2" customWidth="1"/>
    <col min="6" max="6" width="9.875" style="2" customWidth="1"/>
    <col min="7" max="7" width="11.75390625" style="2" customWidth="1"/>
    <col min="8" max="8" width="10.00390625" style="2" customWidth="1"/>
    <col min="9" max="9" width="10.50390625" style="2" customWidth="1"/>
    <col min="10" max="10" width="9.125" style="200" bestFit="1" customWidth="1"/>
    <col min="11" max="11" width="12.00390625" style="200" bestFit="1" customWidth="1"/>
    <col min="12" max="12" width="15.00390625" style="190" customWidth="1"/>
    <col min="13" max="13" width="9.00390625" style="2" customWidth="1"/>
    <col min="14" max="14" width="13.25390625" style="2" bestFit="1" customWidth="1"/>
    <col min="15" max="15" width="14.50390625" style="2" customWidth="1"/>
    <col min="16" max="17" width="9.00390625" style="2" customWidth="1"/>
    <col min="18" max="18" width="13.125" style="2" customWidth="1"/>
    <col min="19" max="16384" width="9.00390625" style="2" customWidth="1"/>
  </cols>
  <sheetData>
    <row r="1" spans="1:18" s="175" customFormat="1" ht="25.5" customHeight="1">
      <c r="A1" s="291" t="s">
        <v>752</v>
      </c>
      <c r="B1" s="291"/>
      <c r="C1" s="291"/>
      <c r="D1" s="291"/>
      <c r="E1" s="291"/>
      <c r="F1" s="291"/>
      <c r="G1" s="291"/>
      <c r="H1" s="291"/>
      <c r="I1" s="291"/>
      <c r="J1" s="291"/>
      <c r="K1" s="291"/>
      <c r="L1" s="291"/>
      <c r="M1" s="291"/>
      <c r="N1" s="291"/>
      <c r="O1" s="291"/>
      <c r="P1" s="291"/>
      <c r="Q1" s="291"/>
      <c r="R1" s="291"/>
    </row>
    <row r="2" spans="1:17" s="175" customFormat="1" ht="16.5" customHeight="1">
      <c r="A2" s="176"/>
      <c r="J2" s="177"/>
      <c r="K2" s="177"/>
      <c r="Q2" s="176" t="s">
        <v>658</v>
      </c>
    </row>
    <row r="3" spans="1:18" s="181" customFormat="1" ht="23.25" customHeight="1">
      <c r="A3" s="292" t="s">
        <v>659</v>
      </c>
      <c r="B3" s="292" t="s">
        <v>660</v>
      </c>
      <c r="C3" s="179"/>
      <c r="D3" s="293" t="s">
        <v>661</v>
      </c>
      <c r="E3" s="293"/>
      <c r="F3" s="293"/>
      <c r="G3" s="293"/>
      <c r="H3" s="293"/>
      <c r="I3" s="293"/>
      <c r="J3" s="293"/>
      <c r="K3" s="293"/>
      <c r="L3" s="180"/>
      <c r="M3" s="293" t="s">
        <v>662</v>
      </c>
      <c r="N3" s="293"/>
      <c r="O3" s="293"/>
      <c r="P3" s="293"/>
      <c r="Q3" s="293"/>
      <c r="R3" s="293"/>
    </row>
    <row r="4" spans="1:18" s="181" customFormat="1" ht="23.25" customHeight="1">
      <c r="A4" s="292"/>
      <c r="B4" s="292"/>
      <c r="C4" s="286" t="s">
        <v>663</v>
      </c>
      <c r="D4" s="288" t="s">
        <v>664</v>
      </c>
      <c r="E4" s="289"/>
      <c r="F4" s="289"/>
      <c r="G4" s="289"/>
      <c r="H4" s="289"/>
      <c r="I4" s="290"/>
      <c r="J4" s="284" t="s">
        <v>665</v>
      </c>
      <c r="K4" s="284" t="s">
        <v>666</v>
      </c>
      <c r="L4" s="286" t="s">
        <v>663</v>
      </c>
      <c r="M4" s="288" t="s">
        <v>667</v>
      </c>
      <c r="N4" s="289"/>
      <c r="O4" s="289"/>
      <c r="P4" s="290"/>
      <c r="Q4" s="286" t="s">
        <v>668</v>
      </c>
      <c r="R4" s="286" t="s">
        <v>669</v>
      </c>
    </row>
    <row r="5" spans="1:18" s="181" customFormat="1" ht="48" customHeight="1">
      <c r="A5" s="292"/>
      <c r="B5" s="292"/>
      <c r="C5" s="287"/>
      <c r="D5" s="182" t="s">
        <v>670</v>
      </c>
      <c r="E5" s="182" t="s">
        <v>671</v>
      </c>
      <c r="F5" s="182" t="s">
        <v>672</v>
      </c>
      <c r="G5" s="182" t="s">
        <v>673</v>
      </c>
      <c r="H5" s="182" t="s">
        <v>674</v>
      </c>
      <c r="I5" s="182" t="s">
        <v>675</v>
      </c>
      <c r="J5" s="285"/>
      <c r="K5" s="285"/>
      <c r="L5" s="287"/>
      <c r="M5" s="182" t="s">
        <v>670</v>
      </c>
      <c r="N5" s="182" t="s">
        <v>676</v>
      </c>
      <c r="O5" s="182" t="s">
        <v>677</v>
      </c>
      <c r="P5" s="182" t="s">
        <v>678</v>
      </c>
      <c r="Q5" s="287"/>
      <c r="R5" s="287"/>
    </row>
    <row r="6" spans="1:18" s="181" customFormat="1" ht="21" customHeight="1">
      <c r="A6" s="178"/>
      <c r="B6" s="178" t="s">
        <v>679</v>
      </c>
      <c r="C6" s="182">
        <f aca="true" t="shared" si="0" ref="C6:L6">SUM(C7:C78)</f>
        <v>254355.1800000001</v>
      </c>
      <c r="D6" s="207">
        <f t="shared" si="0"/>
        <v>239789.2700000001</v>
      </c>
      <c r="E6" s="182">
        <f t="shared" si="0"/>
        <v>188938.52</v>
      </c>
      <c r="F6" s="182">
        <f t="shared" si="0"/>
        <v>24763.13</v>
      </c>
      <c r="G6" s="182">
        <f t="shared" si="0"/>
        <v>25068.020000000004</v>
      </c>
      <c r="H6" s="182">
        <f t="shared" si="0"/>
        <v>0</v>
      </c>
      <c r="I6" s="182">
        <f t="shared" si="0"/>
        <v>1019.5999999999999</v>
      </c>
      <c r="J6" s="208">
        <f t="shared" si="0"/>
        <v>0</v>
      </c>
      <c r="K6" s="208">
        <f t="shared" si="0"/>
        <v>14565.91</v>
      </c>
      <c r="L6" s="208">
        <f t="shared" si="0"/>
        <v>254355.12000000008</v>
      </c>
      <c r="M6" s="182">
        <f>SUM(N6:P6)</f>
        <v>233681.36</v>
      </c>
      <c r="N6" s="210">
        <f>SUM(N7:N78)</f>
        <v>130636.14</v>
      </c>
      <c r="O6" s="210">
        <f>SUM(O7:O78)</f>
        <v>103045.21999999999</v>
      </c>
      <c r="P6" s="210">
        <f>SUM(P7:P78)</f>
        <v>0</v>
      </c>
      <c r="Q6" s="210">
        <f>SUM(Q7:Q78)</f>
        <v>41.53</v>
      </c>
      <c r="R6" s="210">
        <f>SUM(R7:R78)</f>
        <v>20632.22</v>
      </c>
    </row>
    <row r="7" spans="1:18" s="190" customFormat="1" ht="14.25">
      <c r="A7" s="201">
        <v>1</v>
      </c>
      <c r="B7" s="202" t="s">
        <v>680</v>
      </c>
      <c r="C7" s="203">
        <f>D7+J7+K7</f>
        <v>1811.98</v>
      </c>
      <c r="D7" s="204">
        <f>SUM(E7:I7)</f>
        <v>1811.98</v>
      </c>
      <c r="E7" s="204">
        <v>1811.98</v>
      </c>
      <c r="F7" s="205" t="s">
        <v>173</v>
      </c>
      <c r="G7" s="205" t="s">
        <v>173</v>
      </c>
      <c r="H7" s="205" t="s">
        <v>173</v>
      </c>
      <c r="I7" s="205" t="s">
        <v>173</v>
      </c>
      <c r="J7" s="206">
        <v>0</v>
      </c>
      <c r="K7" s="206">
        <v>0</v>
      </c>
      <c r="L7" s="209">
        <f>M7+Q7+R7</f>
        <v>1811.98</v>
      </c>
      <c r="M7" s="204">
        <v>1791.98</v>
      </c>
      <c r="N7" s="204">
        <v>148.27</v>
      </c>
      <c r="O7" s="204">
        <v>1643.71</v>
      </c>
      <c r="P7" s="205" t="s">
        <v>173</v>
      </c>
      <c r="Q7" s="205">
        <v>0</v>
      </c>
      <c r="R7" s="204">
        <v>20</v>
      </c>
    </row>
    <row r="8" spans="1:18" ht="14.25">
      <c r="A8" s="183">
        <v>2</v>
      </c>
      <c r="B8" s="184" t="s">
        <v>681</v>
      </c>
      <c r="C8" s="185">
        <f aca="true" t="shared" si="1" ref="C8:C71">D8+J8+K8</f>
        <v>535.94</v>
      </c>
      <c r="D8" s="186">
        <f aca="true" t="shared" si="2" ref="D8:D71">SUM(E8:I8)</f>
        <v>535.94</v>
      </c>
      <c r="E8" s="186">
        <v>535.94</v>
      </c>
      <c r="F8" s="187" t="s">
        <v>173</v>
      </c>
      <c r="G8" s="187" t="s">
        <v>173</v>
      </c>
      <c r="H8" s="187" t="s">
        <v>173</v>
      </c>
      <c r="I8" s="187" t="s">
        <v>173</v>
      </c>
      <c r="J8" s="188">
        <v>0</v>
      </c>
      <c r="K8" s="188">
        <v>0</v>
      </c>
      <c r="L8" s="189">
        <f aca="true" t="shared" si="3" ref="L8:L71">M8+Q8+R8</f>
        <v>535.94</v>
      </c>
      <c r="M8" s="186">
        <v>535.94</v>
      </c>
      <c r="N8" s="186">
        <v>72.3</v>
      </c>
      <c r="O8" s="186">
        <v>463.64</v>
      </c>
      <c r="P8" s="187" t="s">
        <v>173</v>
      </c>
      <c r="Q8" s="187">
        <v>0</v>
      </c>
      <c r="R8" s="187">
        <v>0</v>
      </c>
    </row>
    <row r="9" spans="1:18" ht="14.25">
      <c r="A9" s="183">
        <v>3</v>
      </c>
      <c r="B9" s="184" t="s">
        <v>682</v>
      </c>
      <c r="C9" s="185">
        <f t="shared" si="1"/>
        <v>1943.16</v>
      </c>
      <c r="D9" s="186">
        <f t="shared" si="2"/>
        <v>1943.16</v>
      </c>
      <c r="E9" s="186">
        <v>1943.16</v>
      </c>
      <c r="F9" s="187" t="s">
        <v>173</v>
      </c>
      <c r="G9" s="187" t="s">
        <v>173</v>
      </c>
      <c r="H9" s="187" t="s">
        <v>173</v>
      </c>
      <c r="I9" s="187" t="s">
        <v>173</v>
      </c>
      <c r="J9" s="188">
        <v>0</v>
      </c>
      <c r="K9" s="188">
        <v>0</v>
      </c>
      <c r="L9" s="189">
        <f t="shared" si="3"/>
        <v>1943.16</v>
      </c>
      <c r="M9" s="186">
        <v>1943.16</v>
      </c>
      <c r="N9" s="186">
        <v>206.88</v>
      </c>
      <c r="O9" s="186">
        <v>1736.28</v>
      </c>
      <c r="P9" s="187" t="s">
        <v>173</v>
      </c>
      <c r="Q9" s="187">
        <v>0</v>
      </c>
      <c r="R9" s="187">
        <v>0</v>
      </c>
    </row>
    <row r="10" spans="1:18" ht="14.25">
      <c r="A10" s="183">
        <v>4</v>
      </c>
      <c r="B10" s="184" t="s">
        <v>683</v>
      </c>
      <c r="C10" s="185">
        <f t="shared" si="1"/>
        <v>13.39</v>
      </c>
      <c r="D10" s="186">
        <f t="shared" si="2"/>
        <v>13.39</v>
      </c>
      <c r="E10" s="186">
        <v>13.39</v>
      </c>
      <c r="F10" s="187" t="s">
        <v>173</v>
      </c>
      <c r="G10" s="187" t="s">
        <v>173</v>
      </c>
      <c r="H10" s="187" t="s">
        <v>173</v>
      </c>
      <c r="I10" s="187" t="s">
        <v>173</v>
      </c>
      <c r="J10" s="188">
        <v>0</v>
      </c>
      <c r="K10" s="188">
        <v>0</v>
      </c>
      <c r="L10" s="189">
        <f t="shared" si="3"/>
        <v>13.39</v>
      </c>
      <c r="M10" s="186">
        <v>13.39</v>
      </c>
      <c r="N10" s="186">
        <v>10.89</v>
      </c>
      <c r="O10" s="186">
        <v>2.5</v>
      </c>
      <c r="P10" s="187" t="s">
        <v>173</v>
      </c>
      <c r="Q10" s="187">
        <v>0</v>
      </c>
      <c r="R10" s="187">
        <v>0</v>
      </c>
    </row>
    <row r="11" spans="1:18" ht="14.25">
      <c r="A11" s="183">
        <v>5</v>
      </c>
      <c r="B11" s="184" t="s">
        <v>684</v>
      </c>
      <c r="C11" s="185">
        <f t="shared" si="1"/>
        <v>5122.36</v>
      </c>
      <c r="D11" s="186">
        <f t="shared" si="2"/>
        <v>5122.36</v>
      </c>
      <c r="E11" s="186">
        <v>5039</v>
      </c>
      <c r="F11" s="186">
        <v>83.36</v>
      </c>
      <c r="G11" s="187" t="s">
        <v>173</v>
      </c>
      <c r="H11" s="187" t="s">
        <v>173</v>
      </c>
      <c r="I11" s="187" t="s">
        <v>173</v>
      </c>
      <c r="J11" s="188">
        <v>0</v>
      </c>
      <c r="K11" s="188">
        <v>0</v>
      </c>
      <c r="L11" s="189">
        <f t="shared" si="3"/>
        <v>5122.36</v>
      </c>
      <c r="M11" s="186">
        <v>5122.36</v>
      </c>
      <c r="N11" s="186">
        <v>1749.17</v>
      </c>
      <c r="O11" s="186">
        <v>3373.19</v>
      </c>
      <c r="P11" s="187" t="s">
        <v>173</v>
      </c>
      <c r="Q11" s="187">
        <v>0</v>
      </c>
      <c r="R11" s="187">
        <v>0</v>
      </c>
    </row>
    <row r="12" spans="1:18" ht="14.25">
      <c r="A12" s="183">
        <v>6</v>
      </c>
      <c r="B12" s="184" t="s">
        <v>685</v>
      </c>
      <c r="C12" s="185">
        <f t="shared" si="1"/>
        <v>2828.75</v>
      </c>
      <c r="D12" s="186">
        <f t="shared" si="2"/>
        <v>2828.75</v>
      </c>
      <c r="E12" s="186">
        <v>2828.75</v>
      </c>
      <c r="F12" s="187" t="s">
        <v>173</v>
      </c>
      <c r="G12" s="187" t="s">
        <v>173</v>
      </c>
      <c r="H12" s="187" t="s">
        <v>173</v>
      </c>
      <c r="I12" s="187" t="s">
        <v>173</v>
      </c>
      <c r="J12" s="188">
        <v>0</v>
      </c>
      <c r="K12" s="188">
        <v>0</v>
      </c>
      <c r="L12" s="189">
        <f t="shared" si="3"/>
        <v>2828.75</v>
      </c>
      <c r="M12" s="186">
        <v>2828.75</v>
      </c>
      <c r="N12" s="186">
        <v>1198.42</v>
      </c>
      <c r="O12" s="186">
        <v>1630.32</v>
      </c>
      <c r="P12" s="187" t="s">
        <v>173</v>
      </c>
      <c r="Q12" s="187">
        <v>0</v>
      </c>
      <c r="R12" s="187">
        <v>0</v>
      </c>
    </row>
    <row r="13" spans="1:18" ht="14.25">
      <c r="A13" s="183">
        <v>7</v>
      </c>
      <c r="B13" s="184" t="s">
        <v>686</v>
      </c>
      <c r="C13" s="185">
        <f t="shared" si="1"/>
        <v>344.28</v>
      </c>
      <c r="D13" s="186">
        <f t="shared" si="2"/>
        <v>344.28</v>
      </c>
      <c r="E13" s="186">
        <v>344.28</v>
      </c>
      <c r="F13" s="187" t="s">
        <v>173</v>
      </c>
      <c r="G13" s="187" t="s">
        <v>173</v>
      </c>
      <c r="H13" s="187" t="s">
        <v>173</v>
      </c>
      <c r="I13" s="187" t="s">
        <v>173</v>
      </c>
      <c r="J13" s="188">
        <v>0</v>
      </c>
      <c r="K13" s="188">
        <v>0</v>
      </c>
      <c r="L13" s="189">
        <f t="shared" si="3"/>
        <v>344.28</v>
      </c>
      <c r="M13" s="186">
        <v>344.28</v>
      </c>
      <c r="N13" s="186">
        <v>209.28</v>
      </c>
      <c r="O13" s="186">
        <v>135</v>
      </c>
      <c r="P13" s="187" t="s">
        <v>173</v>
      </c>
      <c r="Q13" s="187">
        <v>0</v>
      </c>
      <c r="R13" s="187">
        <v>0</v>
      </c>
    </row>
    <row r="14" spans="1:18" ht="14.25">
      <c r="A14" s="183">
        <v>8</v>
      </c>
      <c r="B14" s="184" t="s">
        <v>687</v>
      </c>
      <c r="C14" s="185">
        <f t="shared" si="1"/>
        <v>1741.01</v>
      </c>
      <c r="D14" s="186">
        <f t="shared" si="2"/>
        <v>1741.01</v>
      </c>
      <c r="E14" s="186">
        <v>1713.06</v>
      </c>
      <c r="F14" s="187" t="s">
        <v>173</v>
      </c>
      <c r="G14" s="186">
        <v>12.53</v>
      </c>
      <c r="H14" s="187" t="s">
        <v>173</v>
      </c>
      <c r="I14" s="186">
        <v>15.42</v>
      </c>
      <c r="J14" s="188">
        <v>0</v>
      </c>
      <c r="K14" s="188">
        <v>0</v>
      </c>
      <c r="L14" s="189">
        <f t="shared" si="3"/>
        <v>1741</v>
      </c>
      <c r="M14" s="186">
        <v>1741</v>
      </c>
      <c r="N14" s="186">
        <v>611.4</v>
      </c>
      <c r="O14" s="186">
        <v>1129.6</v>
      </c>
      <c r="P14" s="187" t="s">
        <v>173</v>
      </c>
      <c r="Q14" s="187">
        <v>0</v>
      </c>
      <c r="R14" s="187">
        <v>0</v>
      </c>
    </row>
    <row r="15" spans="1:18" ht="14.25">
      <c r="A15" s="183">
        <v>9</v>
      </c>
      <c r="B15" s="184" t="s">
        <v>688</v>
      </c>
      <c r="C15" s="185">
        <f t="shared" si="1"/>
        <v>3465.29</v>
      </c>
      <c r="D15" s="186">
        <f t="shared" si="2"/>
        <v>3465.29</v>
      </c>
      <c r="E15" s="186">
        <v>3465.29</v>
      </c>
      <c r="F15" s="187" t="s">
        <v>173</v>
      </c>
      <c r="G15" s="187" t="s">
        <v>173</v>
      </c>
      <c r="H15" s="187" t="s">
        <v>173</v>
      </c>
      <c r="I15" s="187" t="s">
        <v>173</v>
      </c>
      <c r="J15" s="188">
        <v>0</v>
      </c>
      <c r="K15" s="188">
        <v>0</v>
      </c>
      <c r="L15" s="189">
        <f t="shared" si="3"/>
        <v>3465.29</v>
      </c>
      <c r="M15" s="186">
        <v>3465.29</v>
      </c>
      <c r="N15" s="186">
        <v>597.16</v>
      </c>
      <c r="O15" s="186">
        <v>2868.14</v>
      </c>
      <c r="P15" s="187" t="s">
        <v>173</v>
      </c>
      <c r="Q15" s="187">
        <v>0</v>
      </c>
      <c r="R15" s="187">
        <v>0</v>
      </c>
    </row>
    <row r="16" spans="1:18" ht="14.25">
      <c r="A16" s="183">
        <v>10</v>
      </c>
      <c r="B16" s="184" t="s">
        <v>689</v>
      </c>
      <c r="C16" s="185">
        <f t="shared" si="1"/>
        <v>10660.02</v>
      </c>
      <c r="D16" s="186">
        <f t="shared" si="2"/>
        <v>10660.02</v>
      </c>
      <c r="E16" s="186">
        <v>9683.15</v>
      </c>
      <c r="F16" s="186">
        <v>976.87</v>
      </c>
      <c r="G16" s="187" t="s">
        <v>173</v>
      </c>
      <c r="H16" s="187" t="s">
        <v>173</v>
      </c>
      <c r="I16" s="187" t="s">
        <v>173</v>
      </c>
      <c r="J16" s="188">
        <v>0</v>
      </c>
      <c r="K16" s="188">
        <v>0</v>
      </c>
      <c r="L16" s="189">
        <f t="shared" si="3"/>
        <v>10660.02</v>
      </c>
      <c r="M16" s="186">
        <v>10660.02</v>
      </c>
      <c r="N16" s="186">
        <v>1308.09</v>
      </c>
      <c r="O16" s="186">
        <v>9351.93</v>
      </c>
      <c r="P16" s="187" t="s">
        <v>173</v>
      </c>
      <c r="Q16" s="187">
        <v>0</v>
      </c>
      <c r="R16" s="187">
        <v>0</v>
      </c>
    </row>
    <row r="17" spans="1:18" ht="14.25">
      <c r="A17" s="183">
        <v>11</v>
      </c>
      <c r="B17" s="184" t="s">
        <v>690</v>
      </c>
      <c r="C17" s="185">
        <f t="shared" si="1"/>
        <v>1617.4</v>
      </c>
      <c r="D17" s="186">
        <f t="shared" si="2"/>
        <v>1617.4</v>
      </c>
      <c r="E17" s="186">
        <v>362.49</v>
      </c>
      <c r="F17" s="186">
        <v>1254.91</v>
      </c>
      <c r="G17" s="187" t="s">
        <v>173</v>
      </c>
      <c r="H17" s="187" t="s">
        <v>173</v>
      </c>
      <c r="I17" s="187" t="s">
        <v>173</v>
      </c>
      <c r="J17" s="188">
        <v>0</v>
      </c>
      <c r="K17" s="188">
        <v>0</v>
      </c>
      <c r="L17" s="189">
        <f t="shared" si="3"/>
        <v>1617.4</v>
      </c>
      <c r="M17" s="186">
        <v>1617.4</v>
      </c>
      <c r="N17" s="186">
        <v>74.12</v>
      </c>
      <c r="O17" s="186">
        <v>1543.28</v>
      </c>
      <c r="P17" s="187" t="s">
        <v>173</v>
      </c>
      <c r="Q17" s="187">
        <v>0</v>
      </c>
      <c r="R17" s="187">
        <v>0</v>
      </c>
    </row>
    <row r="18" spans="1:18" ht="14.25">
      <c r="A18" s="183">
        <v>12</v>
      </c>
      <c r="B18" s="184" t="s">
        <v>691</v>
      </c>
      <c r="C18" s="185">
        <f t="shared" si="1"/>
        <v>184.1</v>
      </c>
      <c r="D18" s="186">
        <f t="shared" si="2"/>
        <v>184.1</v>
      </c>
      <c r="E18" s="186">
        <v>184.1</v>
      </c>
      <c r="F18" s="187" t="s">
        <v>173</v>
      </c>
      <c r="G18" s="187" t="s">
        <v>173</v>
      </c>
      <c r="H18" s="187" t="s">
        <v>173</v>
      </c>
      <c r="I18" s="187" t="s">
        <v>173</v>
      </c>
      <c r="J18" s="188">
        <v>0</v>
      </c>
      <c r="K18" s="188">
        <v>0</v>
      </c>
      <c r="L18" s="189">
        <f t="shared" si="3"/>
        <v>184.1</v>
      </c>
      <c r="M18" s="186">
        <v>181.5</v>
      </c>
      <c r="N18" s="186">
        <v>144.1</v>
      </c>
      <c r="O18" s="186">
        <v>37.4</v>
      </c>
      <c r="P18" s="187" t="s">
        <v>173</v>
      </c>
      <c r="Q18" s="187">
        <v>0</v>
      </c>
      <c r="R18" s="186">
        <v>2.6</v>
      </c>
    </row>
    <row r="19" spans="1:18" ht="14.25">
      <c r="A19" s="183">
        <v>13</v>
      </c>
      <c r="B19" s="184" t="s">
        <v>692</v>
      </c>
      <c r="C19" s="185">
        <f t="shared" si="1"/>
        <v>5838.31</v>
      </c>
      <c r="D19" s="186">
        <f t="shared" si="2"/>
        <v>5838.31</v>
      </c>
      <c r="E19" s="186">
        <v>611.76</v>
      </c>
      <c r="F19" s="186">
        <v>5226.55</v>
      </c>
      <c r="G19" s="187" t="s">
        <v>173</v>
      </c>
      <c r="H19" s="187" t="s">
        <v>173</v>
      </c>
      <c r="I19" s="187" t="s">
        <v>173</v>
      </c>
      <c r="J19" s="188">
        <v>0</v>
      </c>
      <c r="K19" s="188">
        <v>0</v>
      </c>
      <c r="L19" s="189">
        <f t="shared" si="3"/>
        <v>5838.3</v>
      </c>
      <c r="M19" s="186">
        <v>5838.3</v>
      </c>
      <c r="N19" s="186">
        <v>67.19</v>
      </c>
      <c r="O19" s="186">
        <v>5771.12</v>
      </c>
      <c r="P19" s="187" t="s">
        <v>173</v>
      </c>
      <c r="Q19" s="187">
        <v>0</v>
      </c>
      <c r="R19" s="187">
        <v>0</v>
      </c>
    </row>
    <row r="20" spans="1:18" ht="14.25">
      <c r="A20" s="183">
        <v>14</v>
      </c>
      <c r="B20" s="184" t="s">
        <v>693</v>
      </c>
      <c r="C20" s="185">
        <f t="shared" si="1"/>
        <v>3799.47</v>
      </c>
      <c r="D20" s="186">
        <f t="shared" si="2"/>
        <v>3699.47</v>
      </c>
      <c r="E20" s="186">
        <v>3699.47</v>
      </c>
      <c r="F20" s="187" t="s">
        <v>173</v>
      </c>
      <c r="G20" s="187" t="s">
        <v>173</v>
      </c>
      <c r="H20" s="187" t="s">
        <v>173</v>
      </c>
      <c r="I20" s="187" t="s">
        <v>173</v>
      </c>
      <c r="J20" s="188">
        <v>0</v>
      </c>
      <c r="K20" s="188">
        <v>100</v>
      </c>
      <c r="L20" s="189">
        <f t="shared" si="3"/>
        <v>3799.48</v>
      </c>
      <c r="M20" s="186">
        <v>602</v>
      </c>
      <c r="N20" s="186">
        <v>253.55</v>
      </c>
      <c r="O20" s="186">
        <v>348.44</v>
      </c>
      <c r="P20" s="187" t="s">
        <v>173</v>
      </c>
      <c r="Q20" s="187">
        <v>0</v>
      </c>
      <c r="R20" s="186">
        <v>3197.48</v>
      </c>
    </row>
    <row r="21" spans="1:18" ht="14.25">
      <c r="A21" s="183">
        <v>15</v>
      </c>
      <c r="B21" s="184" t="s">
        <v>694</v>
      </c>
      <c r="C21" s="185">
        <f t="shared" si="1"/>
        <v>18820.16</v>
      </c>
      <c r="D21" s="186">
        <f t="shared" si="2"/>
        <v>18683.3</v>
      </c>
      <c r="E21" s="186">
        <v>2895.17</v>
      </c>
      <c r="F21" s="186">
        <v>15494.24</v>
      </c>
      <c r="G21" s="186">
        <v>293.89</v>
      </c>
      <c r="H21" s="187" t="s">
        <v>173</v>
      </c>
      <c r="I21" s="187" t="s">
        <v>173</v>
      </c>
      <c r="J21" s="188">
        <v>0</v>
      </c>
      <c r="K21" s="188">
        <v>136.86</v>
      </c>
      <c r="L21" s="189">
        <f t="shared" si="3"/>
        <v>18820.16</v>
      </c>
      <c r="M21" s="186">
        <v>18567.8</v>
      </c>
      <c r="N21" s="186">
        <v>1066.11</v>
      </c>
      <c r="O21" s="186">
        <v>17501.69</v>
      </c>
      <c r="P21" s="187" t="s">
        <v>173</v>
      </c>
      <c r="Q21" s="187">
        <v>0</v>
      </c>
      <c r="R21" s="186">
        <v>252.36</v>
      </c>
    </row>
    <row r="22" spans="1:18" ht="14.25">
      <c r="A22" s="183">
        <v>16</v>
      </c>
      <c r="B22" s="184" t="s">
        <v>695</v>
      </c>
      <c r="C22" s="185">
        <f t="shared" si="1"/>
        <v>781.92</v>
      </c>
      <c r="D22" s="186">
        <f t="shared" si="2"/>
        <v>781.92</v>
      </c>
      <c r="E22" s="186">
        <v>781.92</v>
      </c>
      <c r="F22" s="187" t="s">
        <v>173</v>
      </c>
      <c r="G22" s="187" t="s">
        <v>173</v>
      </c>
      <c r="H22" s="187" t="s">
        <v>173</v>
      </c>
      <c r="I22" s="187" t="s">
        <v>173</v>
      </c>
      <c r="J22" s="188">
        <v>0</v>
      </c>
      <c r="K22" s="188">
        <v>0</v>
      </c>
      <c r="L22" s="189">
        <f t="shared" si="3"/>
        <v>781.93</v>
      </c>
      <c r="M22" s="186">
        <v>741.31</v>
      </c>
      <c r="N22" s="186">
        <v>350.53</v>
      </c>
      <c r="O22" s="186">
        <v>390.77</v>
      </c>
      <c r="P22" s="187" t="s">
        <v>173</v>
      </c>
      <c r="Q22" s="187">
        <v>0</v>
      </c>
      <c r="R22" s="186">
        <v>40.62</v>
      </c>
    </row>
    <row r="23" spans="1:18" ht="14.25">
      <c r="A23" s="183">
        <v>17</v>
      </c>
      <c r="B23" s="184" t="s">
        <v>696</v>
      </c>
      <c r="C23" s="185">
        <f t="shared" si="1"/>
        <v>11966.56</v>
      </c>
      <c r="D23" s="186">
        <f t="shared" si="2"/>
        <v>11802.84</v>
      </c>
      <c r="E23" s="186">
        <v>11444.28</v>
      </c>
      <c r="F23" s="186">
        <v>335.56</v>
      </c>
      <c r="G23" s="186">
        <v>20.66</v>
      </c>
      <c r="H23" s="187" t="s">
        <v>173</v>
      </c>
      <c r="I23" s="186">
        <v>2.34</v>
      </c>
      <c r="J23" s="188">
        <v>0</v>
      </c>
      <c r="K23" s="188">
        <v>163.72</v>
      </c>
      <c r="L23" s="189">
        <f t="shared" si="3"/>
        <v>11966.55</v>
      </c>
      <c r="M23" s="186">
        <v>9902.06</v>
      </c>
      <c r="N23" s="186">
        <v>1707.93</v>
      </c>
      <c r="O23" s="186">
        <v>8194.13</v>
      </c>
      <c r="P23" s="187" t="s">
        <v>173</v>
      </c>
      <c r="Q23" s="187">
        <v>0</v>
      </c>
      <c r="R23" s="186">
        <v>2064.49</v>
      </c>
    </row>
    <row r="24" spans="1:18" ht="14.25">
      <c r="A24" s="183">
        <v>18</v>
      </c>
      <c r="B24" s="184" t="s">
        <v>697</v>
      </c>
      <c r="C24" s="185">
        <f t="shared" si="1"/>
        <v>5676.099999999999</v>
      </c>
      <c r="D24" s="186">
        <f t="shared" si="2"/>
        <v>5669.94</v>
      </c>
      <c r="E24" s="186">
        <v>5669.94</v>
      </c>
      <c r="F24" s="187" t="s">
        <v>173</v>
      </c>
      <c r="G24" s="187" t="s">
        <v>173</v>
      </c>
      <c r="H24" s="187" t="s">
        <v>173</v>
      </c>
      <c r="I24" s="187" t="s">
        <v>173</v>
      </c>
      <c r="J24" s="188">
        <v>0</v>
      </c>
      <c r="K24" s="188">
        <v>6.16</v>
      </c>
      <c r="L24" s="189">
        <f t="shared" si="3"/>
        <v>5676.1</v>
      </c>
      <c r="M24" s="186">
        <v>4424.33</v>
      </c>
      <c r="N24" s="186">
        <v>180.8</v>
      </c>
      <c r="O24" s="186">
        <v>4243.52</v>
      </c>
      <c r="P24" s="187" t="s">
        <v>173</v>
      </c>
      <c r="Q24" s="187">
        <v>0</v>
      </c>
      <c r="R24" s="186">
        <v>1251.77</v>
      </c>
    </row>
    <row r="25" spans="1:18" ht="14.25">
      <c r="A25" s="183">
        <v>19</v>
      </c>
      <c r="B25" s="184" t="s">
        <v>698</v>
      </c>
      <c r="C25" s="185">
        <f t="shared" si="1"/>
        <v>287.03</v>
      </c>
      <c r="D25" s="186">
        <f t="shared" si="2"/>
        <v>287.03</v>
      </c>
      <c r="E25" s="186">
        <v>287.03</v>
      </c>
      <c r="F25" s="187" t="s">
        <v>173</v>
      </c>
      <c r="G25" s="187" t="s">
        <v>173</v>
      </c>
      <c r="H25" s="187" t="s">
        <v>173</v>
      </c>
      <c r="I25" s="187" t="s">
        <v>173</v>
      </c>
      <c r="J25" s="188">
        <v>0</v>
      </c>
      <c r="K25" s="188">
        <v>0</v>
      </c>
      <c r="L25" s="189">
        <f t="shared" si="3"/>
        <v>287.03</v>
      </c>
      <c r="M25" s="186">
        <v>287.03</v>
      </c>
      <c r="N25" s="186">
        <v>226.03</v>
      </c>
      <c r="O25" s="186">
        <v>61</v>
      </c>
      <c r="P25" s="187" t="s">
        <v>173</v>
      </c>
      <c r="Q25" s="187">
        <v>0</v>
      </c>
      <c r="R25" s="187">
        <v>0</v>
      </c>
    </row>
    <row r="26" spans="1:18" ht="12.75" customHeight="1">
      <c r="A26" s="183">
        <v>20</v>
      </c>
      <c r="B26" s="184" t="s">
        <v>699</v>
      </c>
      <c r="C26" s="185">
        <f t="shared" si="1"/>
        <v>729.85</v>
      </c>
      <c r="D26" s="186">
        <f t="shared" si="2"/>
        <v>729.85</v>
      </c>
      <c r="E26" s="186">
        <v>729.85</v>
      </c>
      <c r="F26" s="187" t="s">
        <v>173</v>
      </c>
      <c r="G26" s="187" t="s">
        <v>173</v>
      </c>
      <c r="H26" s="187" t="s">
        <v>173</v>
      </c>
      <c r="I26" s="187" t="s">
        <v>173</v>
      </c>
      <c r="J26" s="188">
        <v>0</v>
      </c>
      <c r="K26" s="188">
        <v>0</v>
      </c>
      <c r="L26" s="189">
        <f t="shared" si="3"/>
        <v>729.85</v>
      </c>
      <c r="M26" s="186">
        <v>729.85</v>
      </c>
      <c r="N26" s="186">
        <v>417.85</v>
      </c>
      <c r="O26" s="186">
        <v>312</v>
      </c>
      <c r="P26" s="187" t="s">
        <v>173</v>
      </c>
      <c r="Q26" s="187">
        <v>0</v>
      </c>
      <c r="R26" s="187">
        <v>0</v>
      </c>
    </row>
    <row r="27" spans="1:18" ht="14.25">
      <c r="A27" s="183">
        <v>21</v>
      </c>
      <c r="B27" s="184" t="s">
        <v>700</v>
      </c>
      <c r="C27" s="185">
        <f t="shared" si="1"/>
        <v>269.13</v>
      </c>
      <c r="D27" s="186">
        <f t="shared" si="2"/>
        <v>269.13</v>
      </c>
      <c r="E27" s="186">
        <v>269.13</v>
      </c>
      <c r="F27" s="187" t="s">
        <v>173</v>
      </c>
      <c r="G27" s="187" t="s">
        <v>173</v>
      </c>
      <c r="H27" s="187" t="s">
        <v>173</v>
      </c>
      <c r="I27" s="187" t="s">
        <v>173</v>
      </c>
      <c r="J27" s="188">
        <v>0</v>
      </c>
      <c r="K27" s="188">
        <v>0</v>
      </c>
      <c r="L27" s="189">
        <f t="shared" si="3"/>
        <v>269.13</v>
      </c>
      <c r="M27" s="186">
        <v>269.13</v>
      </c>
      <c r="N27" s="186">
        <v>267.13</v>
      </c>
      <c r="O27" s="186">
        <v>2</v>
      </c>
      <c r="P27" s="187" t="s">
        <v>173</v>
      </c>
      <c r="Q27" s="187">
        <v>0</v>
      </c>
      <c r="R27" s="187">
        <v>0</v>
      </c>
    </row>
    <row r="28" spans="1:18" ht="14.25">
      <c r="A28" s="183">
        <v>22</v>
      </c>
      <c r="B28" s="184" t="s">
        <v>701</v>
      </c>
      <c r="C28" s="185">
        <f t="shared" si="1"/>
        <v>727.23</v>
      </c>
      <c r="D28" s="186">
        <f t="shared" si="2"/>
        <v>727.23</v>
      </c>
      <c r="E28" s="186">
        <v>727.23</v>
      </c>
      <c r="F28" s="187" t="s">
        <v>173</v>
      </c>
      <c r="G28" s="187" t="s">
        <v>173</v>
      </c>
      <c r="H28" s="187" t="s">
        <v>173</v>
      </c>
      <c r="I28" s="187" t="s">
        <v>173</v>
      </c>
      <c r="J28" s="188">
        <v>0</v>
      </c>
      <c r="K28" s="188">
        <v>0</v>
      </c>
      <c r="L28" s="189">
        <f t="shared" si="3"/>
        <v>727.23</v>
      </c>
      <c r="M28" s="186">
        <v>727.23</v>
      </c>
      <c r="N28" s="186">
        <v>484.04</v>
      </c>
      <c r="O28" s="186">
        <v>243.18</v>
      </c>
      <c r="P28" s="187" t="s">
        <v>173</v>
      </c>
      <c r="Q28" s="187">
        <v>0</v>
      </c>
      <c r="R28" s="187">
        <v>0</v>
      </c>
    </row>
    <row r="29" spans="1:18" ht="14.25">
      <c r="A29" s="183">
        <v>23</v>
      </c>
      <c r="B29" s="184" t="s">
        <v>702</v>
      </c>
      <c r="C29" s="185">
        <f t="shared" si="1"/>
        <v>243.75</v>
      </c>
      <c r="D29" s="186">
        <f t="shared" si="2"/>
        <v>243.75</v>
      </c>
      <c r="E29" s="186">
        <v>243.75</v>
      </c>
      <c r="F29" s="187" t="s">
        <v>173</v>
      </c>
      <c r="G29" s="187" t="s">
        <v>173</v>
      </c>
      <c r="H29" s="187" t="s">
        <v>173</v>
      </c>
      <c r="I29" s="187" t="s">
        <v>173</v>
      </c>
      <c r="J29" s="188">
        <v>0</v>
      </c>
      <c r="K29" s="188">
        <v>0</v>
      </c>
      <c r="L29" s="189">
        <f t="shared" si="3"/>
        <v>243.75</v>
      </c>
      <c r="M29" s="186">
        <v>243.75</v>
      </c>
      <c r="N29" s="186">
        <v>153.75</v>
      </c>
      <c r="O29" s="186">
        <v>90</v>
      </c>
      <c r="P29" s="187" t="s">
        <v>173</v>
      </c>
      <c r="Q29" s="187">
        <v>0</v>
      </c>
      <c r="R29" s="187">
        <v>0</v>
      </c>
    </row>
    <row r="30" spans="1:18" ht="14.25">
      <c r="A30" s="183">
        <v>24</v>
      </c>
      <c r="B30" s="184" t="s">
        <v>703</v>
      </c>
      <c r="C30" s="185">
        <f t="shared" si="1"/>
        <v>8794.07</v>
      </c>
      <c r="D30" s="186">
        <f t="shared" si="2"/>
        <v>6739.06</v>
      </c>
      <c r="E30" s="186">
        <v>5879.64</v>
      </c>
      <c r="F30" s="186">
        <v>829.37</v>
      </c>
      <c r="G30" s="186">
        <v>22.56</v>
      </c>
      <c r="H30" s="187" t="s">
        <v>173</v>
      </c>
      <c r="I30" s="186">
        <v>7.49</v>
      </c>
      <c r="J30" s="188">
        <v>0</v>
      </c>
      <c r="K30" s="188">
        <v>2055.01</v>
      </c>
      <c r="L30" s="189">
        <f t="shared" si="3"/>
        <v>8794.08</v>
      </c>
      <c r="M30" s="186">
        <v>6876.98</v>
      </c>
      <c r="N30" s="186">
        <v>667.65</v>
      </c>
      <c r="O30" s="186">
        <v>6209.34</v>
      </c>
      <c r="P30" s="187" t="s">
        <v>173</v>
      </c>
      <c r="Q30" s="186">
        <v>12.3</v>
      </c>
      <c r="R30" s="186">
        <v>1904.8</v>
      </c>
    </row>
    <row r="31" spans="1:18" ht="14.25">
      <c r="A31" s="183">
        <v>25</v>
      </c>
      <c r="B31" s="184" t="s">
        <v>704</v>
      </c>
      <c r="C31" s="185">
        <f t="shared" si="1"/>
        <v>3892.02</v>
      </c>
      <c r="D31" s="186">
        <f t="shared" si="2"/>
        <v>3892.02</v>
      </c>
      <c r="E31" s="186">
        <v>3880.11</v>
      </c>
      <c r="F31" s="186">
        <v>8.91</v>
      </c>
      <c r="G31" s="187" t="s">
        <v>173</v>
      </c>
      <c r="H31" s="187" t="s">
        <v>173</v>
      </c>
      <c r="I31" s="186">
        <v>3</v>
      </c>
      <c r="J31" s="188">
        <v>0</v>
      </c>
      <c r="K31" s="188">
        <v>0</v>
      </c>
      <c r="L31" s="189">
        <f t="shared" si="3"/>
        <v>3892.02</v>
      </c>
      <c r="M31" s="186">
        <v>3243.11</v>
      </c>
      <c r="N31" s="186">
        <v>1744.45</v>
      </c>
      <c r="O31" s="186">
        <v>1498.66</v>
      </c>
      <c r="P31" s="187" t="s">
        <v>173</v>
      </c>
      <c r="Q31" s="187">
        <v>0</v>
      </c>
      <c r="R31" s="186">
        <v>648.91</v>
      </c>
    </row>
    <row r="32" spans="1:18" ht="14.25">
      <c r="A32" s="183">
        <v>26</v>
      </c>
      <c r="B32" s="184" t="s">
        <v>705</v>
      </c>
      <c r="C32" s="185">
        <f t="shared" si="1"/>
        <v>3872.94</v>
      </c>
      <c r="D32" s="186">
        <f t="shared" si="2"/>
        <v>3648.63</v>
      </c>
      <c r="E32" s="186">
        <v>3603.38</v>
      </c>
      <c r="F32" s="186">
        <v>15.25</v>
      </c>
      <c r="G32" s="187" t="s">
        <v>173</v>
      </c>
      <c r="H32" s="187" t="s">
        <v>173</v>
      </c>
      <c r="I32" s="186">
        <v>30</v>
      </c>
      <c r="J32" s="188">
        <v>0</v>
      </c>
      <c r="K32" s="188">
        <v>224.31</v>
      </c>
      <c r="L32" s="189">
        <f t="shared" si="3"/>
        <v>3872.93</v>
      </c>
      <c r="M32" s="186">
        <v>3786.64</v>
      </c>
      <c r="N32" s="186">
        <v>1769.26</v>
      </c>
      <c r="O32" s="186">
        <v>2017.38</v>
      </c>
      <c r="P32" s="187" t="s">
        <v>173</v>
      </c>
      <c r="Q32" s="187">
        <v>0</v>
      </c>
      <c r="R32" s="186">
        <v>86.29</v>
      </c>
    </row>
    <row r="33" spans="1:18" ht="14.25">
      <c r="A33" s="183">
        <v>27</v>
      </c>
      <c r="B33" s="184" t="s">
        <v>706</v>
      </c>
      <c r="C33" s="185">
        <f t="shared" si="1"/>
        <v>424.32</v>
      </c>
      <c r="D33" s="186">
        <f t="shared" si="2"/>
        <v>417.54</v>
      </c>
      <c r="E33" s="186">
        <v>417.54</v>
      </c>
      <c r="F33" s="187" t="s">
        <v>173</v>
      </c>
      <c r="G33" s="187" t="s">
        <v>173</v>
      </c>
      <c r="H33" s="187" t="s">
        <v>173</v>
      </c>
      <c r="I33" s="187" t="s">
        <v>173</v>
      </c>
      <c r="J33" s="188">
        <v>0</v>
      </c>
      <c r="K33" s="188">
        <v>6.78</v>
      </c>
      <c r="L33" s="189">
        <f t="shared" si="3"/>
        <v>424.31</v>
      </c>
      <c r="M33" s="186">
        <v>416.79</v>
      </c>
      <c r="N33" s="186">
        <v>173.25</v>
      </c>
      <c r="O33" s="186">
        <v>243.55</v>
      </c>
      <c r="P33" s="187" t="s">
        <v>173</v>
      </c>
      <c r="Q33" s="187">
        <v>0</v>
      </c>
      <c r="R33" s="186">
        <v>7.52</v>
      </c>
    </row>
    <row r="34" spans="1:18" ht="14.25">
      <c r="A34" s="183">
        <v>28</v>
      </c>
      <c r="B34" s="184" t="s">
        <v>707</v>
      </c>
      <c r="C34" s="185">
        <f t="shared" si="1"/>
        <v>328.63</v>
      </c>
      <c r="D34" s="186">
        <f t="shared" si="2"/>
        <v>328.63</v>
      </c>
      <c r="E34" s="186">
        <v>328.63</v>
      </c>
      <c r="F34" s="187" t="s">
        <v>173</v>
      </c>
      <c r="G34" s="187" t="s">
        <v>173</v>
      </c>
      <c r="H34" s="187" t="s">
        <v>173</v>
      </c>
      <c r="I34" s="187" t="s">
        <v>173</v>
      </c>
      <c r="J34" s="188">
        <v>0</v>
      </c>
      <c r="K34" s="188">
        <v>0</v>
      </c>
      <c r="L34" s="189">
        <f t="shared" si="3"/>
        <v>328.63</v>
      </c>
      <c r="M34" s="186">
        <v>328.45</v>
      </c>
      <c r="N34" s="186">
        <v>246.97</v>
      </c>
      <c r="O34" s="186">
        <v>81.48</v>
      </c>
      <c r="P34" s="187" t="s">
        <v>173</v>
      </c>
      <c r="Q34" s="187">
        <v>0</v>
      </c>
      <c r="R34" s="186">
        <v>0.18</v>
      </c>
    </row>
    <row r="35" spans="1:18" ht="14.25">
      <c r="A35" s="183">
        <v>29</v>
      </c>
      <c r="B35" s="184" t="s">
        <v>708</v>
      </c>
      <c r="C35" s="185">
        <f t="shared" si="1"/>
        <v>1208.08</v>
      </c>
      <c r="D35" s="186">
        <f t="shared" si="2"/>
        <v>969.03</v>
      </c>
      <c r="E35" s="186">
        <v>969.03</v>
      </c>
      <c r="F35" s="187" t="s">
        <v>173</v>
      </c>
      <c r="G35" s="187" t="s">
        <v>173</v>
      </c>
      <c r="H35" s="187" t="s">
        <v>173</v>
      </c>
      <c r="I35" s="187" t="s">
        <v>173</v>
      </c>
      <c r="J35" s="188">
        <v>0</v>
      </c>
      <c r="K35" s="188">
        <v>239.05</v>
      </c>
      <c r="L35" s="189">
        <f t="shared" si="3"/>
        <v>1208.08</v>
      </c>
      <c r="M35" s="186">
        <v>957.95</v>
      </c>
      <c r="N35" s="186">
        <v>872.61</v>
      </c>
      <c r="O35" s="186">
        <v>85.34</v>
      </c>
      <c r="P35" s="187" t="s">
        <v>173</v>
      </c>
      <c r="Q35" s="187">
        <v>0</v>
      </c>
      <c r="R35" s="186">
        <v>250.13</v>
      </c>
    </row>
    <row r="36" spans="1:18" ht="14.25">
      <c r="A36" s="183">
        <v>30</v>
      </c>
      <c r="B36" s="184" t="s">
        <v>709</v>
      </c>
      <c r="C36" s="185">
        <f t="shared" si="1"/>
        <v>1303.79</v>
      </c>
      <c r="D36" s="186">
        <f t="shared" si="2"/>
        <v>673.46</v>
      </c>
      <c r="E36" s="186">
        <v>622.83</v>
      </c>
      <c r="F36" s="187" t="s">
        <v>173</v>
      </c>
      <c r="G36" s="187" t="s">
        <v>173</v>
      </c>
      <c r="H36" s="187" t="s">
        <v>173</v>
      </c>
      <c r="I36" s="186">
        <v>50.63</v>
      </c>
      <c r="J36" s="188">
        <v>0</v>
      </c>
      <c r="K36" s="188">
        <v>630.33</v>
      </c>
      <c r="L36" s="189">
        <f t="shared" si="3"/>
        <v>1303.78</v>
      </c>
      <c r="M36" s="186">
        <v>1043.08</v>
      </c>
      <c r="N36" s="186">
        <v>633.94</v>
      </c>
      <c r="O36" s="186">
        <v>409.14</v>
      </c>
      <c r="P36" s="187" t="s">
        <v>173</v>
      </c>
      <c r="Q36" s="187">
        <v>0</v>
      </c>
      <c r="R36" s="186">
        <v>260.7</v>
      </c>
    </row>
    <row r="37" spans="1:18" ht="14.25">
      <c r="A37" s="183">
        <v>31</v>
      </c>
      <c r="B37" s="184" t="s">
        <v>710</v>
      </c>
      <c r="C37" s="185">
        <f t="shared" si="1"/>
        <v>924.59</v>
      </c>
      <c r="D37" s="186">
        <f t="shared" si="2"/>
        <v>914.11</v>
      </c>
      <c r="E37" s="186">
        <v>901.64</v>
      </c>
      <c r="F37" s="187" t="s">
        <v>173</v>
      </c>
      <c r="G37" s="186">
        <v>12.47</v>
      </c>
      <c r="H37" s="187" t="s">
        <v>173</v>
      </c>
      <c r="I37" s="187" t="s">
        <v>173</v>
      </c>
      <c r="J37" s="188">
        <v>0</v>
      </c>
      <c r="K37" s="188">
        <v>10.48</v>
      </c>
      <c r="L37" s="189">
        <f t="shared" si="3"/>
        <v>924.59</v>
      </c>
      <c r="M37" s="186">
        <v>920.84</v>
      </c>
      <c r="N37" s="186">
        <v>655.38</v>
      </c>
      <c r="O37" s="186">
        <v>265.46</v>
      </c>
      <c r="P37" s="187" t="s">
        <v>173</v>
      </c>
      <c r="Q37" s="187">
        <v>0</v>
      </c>
      <c r="R37" s="186">
        <v>3.75</v>
      </c>
    </row>
    <row r="38" spans="1:18" ht="14.25">
      <c r="A38" s="183">
        <v>32</v>
      </c>
      <c r="B38" s="184" t="s">
        <v>711</v>
      </c>
      <c r="C38" s="185">
        <f t="shared" si="1"/>
        <v>512.17</v>
      </c>
      <c r="D38" s="186">
        <f t="shared" si="2"/>
        <v>511.71</v>
      </c>
      <c r="E38" s="186">
        <v>511.71</v>
      </c>
      <c r="F38" s="187" t="s">
        <v>173</v>
      </c>
      <c r="G38" s="187" t="s">
        <v>173</v>
      </c>
      <c r="H38" s="187" t="s">
        <v>173</v>
      </c>
      <c r="I38" s="187" t="s">
        <v>173</v>
      </c>
      <c r="J38" s="188">
        <v>0</v>
      </c>
      <c r="K38" s="188">
        <v>0.46</v>
      </c>
      <c r="L38" s="189">
        <f t="shared" si="3"/>
        <v>512.16</v>
      </c>
      <c r="M38" s="186">
        <v>512.16</v>
      </c>
      <c r="N38" s="186">
        <v>375.35</v>
      </c>
      <c r="O38" s="186">
        <v>136.82</v>
      </c>
      <c r="P38" s="187" t="s">
        <v>173</v>
      </c>
      <c r="Q38" s="187">
        <v>0</v>
      </c>
      <c r="R38" s="187">
        <v>0</v>
      </c>
    </row>
    <row r="39" spans="1:18" ht="14.25">
      <c r="A39" s="183">
        <v>33</v>
      </c>
      <c r="B39" s="184" t="s">
        <v>712</v>
      </c>
      <c r="C39" s="185">
        <f t="shared" si="1"/>
        <v>206.27</v>
      </c>
      <c r="D39" s="186">
        <f t="shared" si="2"/>
        <v>206.27</v>
      </c>
      <c r="E39" s="186">
        <v>206.27</v>
      </c>
      <c r="F39" s="187" t="s">
        <v>173</v>
      </c>
      <c r="G39" s="187" t="s">
        <v>173</v>
      </c>
      <c r="H39" s="187" t="s">
        <v>173</v>
      </c>
      <c r="I39" s="187" t="s">
        <v>173</v>
      </c>
      <c r="J39" s="188">
        <v>0</v>
      </c>
      <c r="K39" s="188">
        <v>0</v>
      </c>
      <c r="L39" s="189">
        <f t="shared" si="3"/>
        <v>206.27</v>
      </c>
      <c r="M39" s="186">
        <v>206.27</v>
      </c>
      <c r="N39" s="186">
        <v>108.87</v>
      </c>
      <c r="O39" s="186">
        <v>97.4</v>
      </c>
      <c r="P39" s="187" t="s">
        <v>173</v>
      </c>
      <c r="Q39" s="187">
        <v>0</v>
      </c>
      <c r="R39" s="187">
        <v>0</v>
      </c>
    </row>
    <row r="40" spans="1:18" ht="14.25">
      <c r="A40" s="183">
        <v>34</v>
      </c>
      <c r="B40" s="184" t="s">
        <v>713</v>
      </c>
      <c r="C40" s="185">
        <f t="shared" si="1"/>
        <v>378.42</v>
      </c>
      <c r="D40" s="186">
        <f t="shared" si="2"/>
        <v>378.42</v>
      </c>
      <c r="E40" s="186">
        <v>378.42</v>
      </c>
      <c r="F40" s="187" t="s">
        <v>173</v>
      </c>
      <c r="G40" s="187" t="s">
        <v>173</v>
      </c>
      <c r="H40" s="187" t="s">
        <v>173</v>
      </c>
      <c r="I40" s="187" t="s">
        <v>173</v>
      </c>
      <c r="J40" s="188">
        <v>0</v>
      </c>
      <c r="K40" s="188">
        <v>0</v>
      </c>
      <c r="L40" s="189">
        <f t="shared" si="3"/>
        <v>378.42</v>
      </c>
      <c r="M40" s="186">
        <v>378.42</v>
      </c>
      <c r="N40" s="186">
        <v>173.36</v>
      </c>
      <c r="O40" s="186">
        <v>205.06</v>
      </c>
      <c r="P40" s="187" t="s">
        <v>173</v>
      </c>
      <c r="Q40" s="187">
        <v>0</v>
      </c>
      <c r="R40" s="187">
        <v>0</v>
      </c>
    </row>
    <row r="41" spans="1:18" ht="14.25">
      <c r="A41" s="183">
        <v>35</v>
      </c>
      <c r="B41" s="184" t="s">
        <v>714</v>
      </c>
      <c r="C41" s="185">
        <f t="shared" si="1"/>
        <v>395.49</v>
      </c>
      <c r="D41" s="186">
        <f t="shared" si="2"/>
        <v>395.49</v>
      </c>
      <c r="E41" s="186">
        <v>395.49</v>
      </c>
      <c r="F41" s="187" t="s">
        <v>173</v>
      </c>
      <c r="G41" s="187" t="s">
        <v>173</v>
      </c>
      <c r="H41" s="187" t="s">
        <v>173</v>
      </c>
      <c r="I41" s="187" t="s">
        <v>173</v>
      </c>
      <c r="J41" s="188">
        <v>0</v>
      </c>
      <c r="K41" s="188">
        <v>0</v>
      </c>
      <c r="L41" s="189">
        <f t="shared" si="3"/>
        <v>395.49</v>
      </c>
      <c r="M41" s="186">
        <v>395.49</v>
      </c>
      <c r="N41" s="186">
        <v>86.09</v>
      </c>
      <c r="O41" s="186">
        <v>309.4</v>
      </c>
      <c r="P41" s="187" t="s">
        <v>173</v>
      </c>
      <c r="Q41" s="187">
        <v>0</v>
      </c>
      <c r="R41" s="187">
        <v>0</v>
      </c>
    </row>
    <row r="42" spans="1:18" ht="14.25">
      <c r="A42" s="183">
        <v>36</v>
      </c>
      <c r="B42" s="184" t="s">
        <v>715</v>
      </c>
      <c r="C42" s="185">
        <f t="shared" si="1"/>
        <v>6710.419999999999</v>
      </c>
      <c r="D42" s="186">
        <f t="shared" si="2"/>
        <v>6317.23</v>
      </c>
      <c r="E42" s="186">
        <v>6277.19</v>
      </c>
      <c r="F42" s="187" t="s">
        <v>173</v>
      </c>
      <c r="G42" s="187" t="s">
        <v>173</v>
      </c>
      <c r="H42" s="187" t="s">
        <v>173</v>
      </c>
      <c r="I42" s="186">
        <v>40.04</v>
      </c>
      <c r="J42" s="188">
        <v>0</v>
      </c>
      <c r="K42" s="188">
        <v>393.19</v>
      </c>
      <c r="L42" s="189">
        <f t="shared" si="3"/>
        <v>6710.42</v>
      </c>
      <c r="M42" s="186">
        <v>6393.16</v>
      </c>
      <c r="N42" s="186">
        <v>5248.87</v>
      </c>
      <c r="O42" s="186">
        <v>1144.29</v>
      </c>
      <c r="P42" s="187" t="s">
        <v>173</v>
      </c>
      <c r="Q42" s="187">
        <v>0</v>
      </c>
      <c r="R42" s="186">
        <v>317.26</v>
      </c>
    </row>
    <row r="43" spans="1:18" ht="14.25">
      <c r="A43" s="183">
        <v>37</v>
      </c>
      <c r="B43" s="184" t="s">
        <v>716</v>
      </c>
      <c r="C43" s="185">
        <f t="shared" si="1"/>
        <v>1271.19</v>
      </c>
      <c r="D43" s="186">
        <f t="shared" si="2"/>
        <v>1044.51</v>
      </c>
      <c r="E43" s="186">
        <v>1034.51</v>
      </c>
      <c r="F43" s="187" t="s">
        <v>173</v>
      </c>
      <c r="G43" s="187" t="s">
        <v>173</v>
      </c>
      <c r="H43" s="187" t="s">
        <v>173</v>
      </c>
      <c r="I43" s="186">
        <v>10</v>
      </c>
      <c r="J43" s="188">
        <v>0</v>
      </c>
      <c r="K43" s="188">
        <v>226.68</v>
      </c>
      <c r="L43" s="189">
        <f t="shared" si="3"/>
        <v>1271.1999999999998</v>
      </c>
      <c r="M43" s="186">
        <v>1193.82</v>
      </c>
      <c r="N43" s="186">
        <v>1173.86</v>
      </c>
      <c r="O43" s="186">
        <v>19.96</v>
      </c>
      <c r="P43" s="187" t="s">
        <v>173</v>
      </c>
      <c r="Q43" s="187">
        <v>0</v>
      </c>
      <c r="R43" s="186">
        <v>77.38</v>
      </c>
    </row>
    <row r="44" spans="1:18" ht="14.25">
      <c r="A44" s="183">
        <v>38</v>
      </c>
      <c r="B44" s="184" t="s">
        <v>717</v>
      </c>
      <c r="C44" s="185">
        <f t="shared" si="1"/>
        <v>3400.77</v>
      </c>
      <c r="D44" s="186">
        <f t="shared" si="2"/>
        <v>3017.83</v>
      </c>
      <c r="E44" s="186">
        <v>3017.83</v>
      </c>
      <c r="F44" s="187" t="s">
        <v>173</v>
      </c>
      <c r="G44" s="187" t="s">
        <v>173</v>
      </c>
      <c r="H44" s="187" t="s">
        <v>173</v>
      </c>
      <c r="I44" s="187" t="s">
        <v>173</v>
      </c>
      <c r="J44" s="188">
        <v>0</v>
      </c>
      <c r="K44" s="188">
        <v>382.94</v>
      </c>
      <c r="L44" s="189">
        <f t="shared" si="3"/>
        <v>3400.77</v>
      </c>
      <c r="M44" s="186">
        <v>1726.09</v>
      </c>
      <c r="N44" s="186">
        <v>1558.05</v>
      </c>
      <c r="O44" s="186">
        <v>168.04</v>
      </c>
      <c r="P44" s="187" t="s">
        <v>173</v>
      </c>
      <c r="Q44" s="187">
        <v>0</v>
      </c>
      <c r="R44" s="186">
        <v>1674.68</v>
      </c>
    </row>
    <row r="45" spans="1:18" ht="14.25">
      <c r="A45" s="183">
        <v>39</v>
      </c>
      <c r="B45" s="184" t="s">
        <v>718</v>
      </c>
      <c r="C45" s="185">
        <f t="shared" si="1"/>
        <v>48824.6</v>
      </c>
      <c r="D45" s="186">
        <f t="shared" si="2"/>
        <v>42782.2</v>
      </c>
      <c r="E45" s="186">
        <v>41351.96</v>
      </c>
      <c r="F45" s="186">
        <v>112</v>
      </c>
      <c r="G45" s="186">
        <v>1318.24</v>
      </c>
      <c r="H45" s="187" t="s">
        <v>173</v>
      </c>
      <c r="I45" s="187" t="s">
        <v>173</v>
      </c>
      <c r="J45" s="188">
        <v>0</v>
      </c>
      <c r="K45" s="188">
        <v>6042.4</v>
      </c>
      <c r="L45" s="189">
        <f t="shared" si="3"/>
        <v>48824.59</v>
      </c>
      <c r="M45" s="186">
        <v>43847.88</v>
      </c>
      <c r="N45" s="186">
        <v>35534.02</v>
      </c>
      <c r="O45" s="186">
        <v>8313.85</v>
      </c>
      <c r="P45" s="187" t="s">
        <v>173</v>
      </c>
      <c r="Q45" s="187">
        <v>0</v>
      </c>
      <c r="R45" s="186">
        <v>4976.71</v>
      </c>
    </row>
    <row r="46" spans="1:18" ht="14.25">
      <c r="A46" s="183">
        <v>40</v>
      </c>
      <c r="B46" s="184" t="s">
        <v>719</v>
      </c>
      <c r="C46" s="185">
        <f t="shared" si="1"/>
        <v>227.5</v>
      </c>
      <c r="D46" s="186">
        <f t="shared" si="2"/>
        <v>213.5</v>
      </c>
      <c r="E46" s="186">
        <v>213.5</v>
      </c>
      <c r="F46" s="187" t="s">
        <v>173</v>
      </c>
      <c r="G46" s="187" t="s">
        <v>173</v>
      </c>
      <c r="H46" s="187" t="s">
        <v>173</v>
      </c>
      <c r="I46" s="187" t="s">
        <v>173</v>
      </c>
      <c r="J46" s="188">
        <v>0</v>
      </c>
      <c r="K46" s="188">
        <v>14</v>
      </c>
      <c r="L46" s="189">
        <f t="shared" si="3"/>
        <v>227.5</v>
      </c>
      <c r="M46" s="186">
        <v>213.5</v>
      </c>
      <c r="N46" s="186">
        <v>201.52</v>
      </c>
      <c r="O46" s="186">
        <v>11.98</v>
      </c>
      <c r="P46" s="187" t="s">
        <v>173</v>
      </c>
      <c r="Q46" s="187">
        <v>0</v>
      </c>
      <c r="R46" s="186">
        <v>14</v>
      </c>
    </row>
    <row r="47" spans="1:18" ht="14.25">
      <c r="A47" s="183">
        <v>41</v>
      </c>
      <c r="B47" s="184" t="s">
        <v>720</v>
      </c>
      <c r="C47" s="185">
        <f t="shared" si="1"/>
        <v>5191.48</v>
      </c>
      <c r="D47" s="186">
        <f t="shared" si="2"/>
        <v>4500.12</v>
      </c>
      <c r="E47" s="186">
        <v>4307.12</v>
      </c>
      <c r="F47" s="187" t="s">
        <v>173</v>
      </c>
      <c r="G47" s="187" t="s">
        <v>173</v>
      </c>
      <c r="H47" s="187" t="s">
        <v>173</v>
      </c>
      <c r="I47" s="186">
        <v>193</v>
      </c>
      <c r="J47" s="188">
        <v>0</v>
      </c>
      <c r="K47" s="188">
        <v>691.36</v>
      </c>
      <c r="L47" s="189">
        <f t="shared" si="3"/>
        <v>5191.48</v>
      </c>
      <c r="M47" s="186">
        <v>2815.64</v>
      </c>
      <c r="N47" s="186">
        <v>822.67</v>
      </c>
      <c r="O47" s="186">
        <v>1992.97</v>
      </c>
      <c r="P47" s="187" t="s">
        <v>173</v>
      </c>
      <c r="Q47" s="187">
        <v>0</v>
      </c>
      <c r="R47" s="186">
        <v>2375.84</v>
      </c>
    </row>
    <row r="48" spans="1:18" ht="14.25">
      <c r="A48" s="183">
        <v>42</v>
      </c>
      <c r="B48" s="184" t="s">
        <v>721</v>
      </c>
      <c r="C48" s="185">
        <f t="shared" si="1"/>
        <v>261.65</v>
      </c>
      <c r="D48" s="186">
        <f t="shared" si="2"/>
        <v>189.67</v>
      </c>
      <c r="E48" s="186">
        <v>171.44</v>
      </c>
      <c r="F48" s="187" t="s">
        <v>173</v>
      </c>
      <c r="G48" s="187" t="s">
        <v>173</v>
      </c>
      <c r="H48" s="187" t="s">
        <v>173</v>
      </c>
      <c r="I48" s="186">
        <v>18.23</v>
      </c>
      <c r="J48" s="188">
        <v>0</v>
      </c>
      <c r="K48" s="188">
        <v>71.98</v>
      </c>
      <c r="L48" s="189">
        <f t="shared" si="3"/>
        <v>261.65000000000003</v>
      </c>
      <c r="M48" s="186">
        <v>236.8</v>
      </c>
      <c r="N48" s="186">
        <v>116.41</v>
      </c>
      <c r="O48" s="186">
        <v>120.39</v>
      </c>
      <c r="P48" s="187" t="s">
        <v>173</v>
      </c>
      <c r="Q48" s="187">
        <v>0</v>
      </c>
      <c r="R48" s="186">
        <v>24.85</v>
      </c>
    </row>
    <row r="49" spans="1:18" ht="14.25">
      <c r="A49" s="183">
        <v>43</v>
      </c>
      <c r="B49" s="184" t="s">
        <v>722</v>
      </c>
      <c r="C49" s="185">
        <f t="shared" si="1"/>
        <v>323.33000000000004</v>
      </c>
      <c r="D49" s="186">
        <f t="shared" si="2"/>
        <v>323.33000000000004</v>
      </c>
      <c r="E49" s="186">
        <v>261.05</v>
      </c>
      <c r="F49" s="187" t="s">
        <v>173</v>
      </c>
      <c r="G49" s="186">
        <v>62.28</v>
      </c>
      <c r="H49" s="187" t="s">
        <v>173</v>
      </c>
      <c r="I49" s="187" t="s">
        <v>173</v>
      </c>
      <c r="J49" s="188">
        <v>0</v>
      </c>
      <c r="K49" s="188">
        <v>0</v>
      </c>
      <c r="L49" s="189">
        <f t="shared" si="3"/>
        <v>323.33</v>
      </c>
      <c r="M49" s="186">
        <v>323.33</v>
      </c>
      <c r="N49" s="186">
        <v>205.78</v>
      </c>
      <c r="O49" s="186">
        <v>117.55</v>
      </c>
      <c r="P49" s="187" t="s">
        <v>173</v>
      </c>
      <c r="Q49" s="187">
        <v>0</v>
      </c>
      <c r="R49" s="187">
        <v>0</v>
      </c>
    </row>
    <row r="50" spans="1:18" ht="14.25">
      <c r="A50" s="183">
        <v>44</v>
      </c>
      <c r="B50" s="184" t="s">
        <v>723</v>
      </c>
      <c r="C50" s="185">
        <f t="shared" si="1"/>
        <v>227.35</v>
      </c>
      <c r="D50" s="186">
        <f t="shared" si="2"/>
        <v>227.35</v>
      </c>
      <c r="E50" s="186">
        <v>220.72</v>
      </c>
      <c r="F50" s="187" t="s">
        <v>173</v>
      </c>
      <c r="G50" s="187" t="s">
        <v>173</v>
      </c>
      <c r="H50" s="187" t="s">
        <v>173</v>
      </c>
      <c r="I50" s="186">
        <v>6.63</v>
      </c>
      <c r="J50" s="188">
        <v>0</v>
      </c>
      <c r="K50" s="188">
        <v>0</v>
      </c>
      <c r="L50" s="189">
        <f t="shared" si="3"/>
        <v>227.35</v>
      </c>
      <c r="M50" s="186">
        <v>227.35</v>
      </c>
      <c r="N50" s="186">
        <v>161.16</v>
      </c>
      <c r="O50" s="186">
        <v>66.19</v>
      </c>
      <c r="P50" s="187" t="s">
        <v>173</v>
      </c>
      <c r="Q50" s="187">
        <v>0</v>
      </c>
      <c r="R50" s="187">
        <v>0</v>
      </c>
    </row>
    <row r="51" spans="1:18" ht="14.25">
      <c r="A51" s="183">
        <v>45</v>
      </c>
      <c r="B51" s="184" t="s">
        <v>724</v>
      </c>
      <c r="C51" s="185">
        <f t="shared" si="1"/>
        <v>465.65</v>
      </c>
      <c r="D51" s="186">
        <f t="shared" si="2"/>
        <v>465.65</v>
      </c>
      <c r="E51" s="186">
        <v>406.38</v>
      </c>
      <c r="F51" s="186">
        <v>59.27</v>
      </c>
      <c r="G51" s="187" t="s">
        <v>173</v>
      </c>
      <c r="H51" s="187" t="s">
        <v>173</v>
      </c>
      <c r="I51" s="187" t="s">
        <v>173</v>
      </c>
      <c r="J51" s="188">
        <v>0</v>
      </c>
      <c r="K51" s="188">
        <v>0</v>
      </c>
      <c r="L51" s="189">
        <f t="shared" si="3"/>
        <v>465.65</v>
      </c>
      <c r="M51" s="186">
        <v>465.65</v>
      </c>
      <c r="N51" s="186">
        <v>137.4</v>
      </c>
      <c r="O51" s="186">
        <v>328.25</v>
      </c>
      <c r="P51" s="187" t="s">
        <v>173</v>
      </c>
      <c r="Q51" s="187">
        <v>0</v>
      </c>
      <c r="R51" s="187">
        <v>0</v>
      </c>
    </row>
    <row r="52" spans="1:18" ht="14.25">
      <c r="A52" s="183">
        <v>46</v>
      </c>
      <c r="B52" s="184" t="s">
        <v>725</v>
      </c>
      <c r="C52" s="185">
        <f t="shared" si="1"/>
        <v>48679.38</v>
      </c>
      <c r="D52" s="186">
        <f t="shared" si="2"/>
        <v>46133.5</v>
      </c>
      <c r="E52" s="186">
        <v>22832.45</v>
      </c>
      <c r="F52" s="187" t="s">
        <v>173</v>
      </c>
      <c r="G52" s="186">
        <v>23299.02</v>
      </c>
      <c r="H52" s="187" t="s">
        <v>173</v>
      </c>
      <c r="I52" s="186">
        <v>2.03</v>
      </c>
      <c r="J52" s="188">
        <v>0</v>
      </c>
      <c r="K52" s="188">
        <v>2545.88</v>
      </c>
      <c r="L52" s="189">
        <f t="shared" si="3"/>
        <v>48679.39000000001</v>
      </c>
      <c r="M52" s="186">
        <v>48650.16</v>
      </c>
      <c r="N52" s="186">
        <v>40786.25</v>
      </c>
      <c r="O52" s="186">
        <v>7863.91</v>
      </c>
      <c r="P52" s="187" t="s">
        <v>173</v>
      </c>
      <c r="Q52" s="186">
        <v>29.23</v>
      </c>
      <c r="R52" s="187">
        <v>0</v>
      </c>
    </row>
    <row r="53" spans="1:18" ht="14.25">
      <c r="A53" s="183">
        <v>47</v>
      </c>
      <c r="B53" s="184" t="s">
        <v>726</v>
      </c>
      <c r="C53" s="185">
        <f t="shared" si="1"/>
        <v>718.76</v>
      </c>
      <c r="D53" s="186">
        <f t="shared" si="2"/>
        <v>718.76</v>
      </c>
      <c r="E53" s="186">
        <v>713.76</v>
      </c>
      <c r="F53" s="187" t="s">
        <v>173</v>
      </c>
      <c r="G53" s="186">
        <v>5</v>
      </c>
      <c r="H53" s="187" t="s">
        <v>173</v>
      </c>
      <c r="I53" s="187" t="s">
        <v>173</v>
      </c>
      <c r="J53" s="188">
        <v>0</v>
      </c>
      <c r="K53" s="188">
        <v>0</v>
      </c>
      <c r="L53" s="189">
        <f t="shared" si="3"/>
        <v>718.76</v>
      </c>
      <c r="M53" s="186">
        <v>718.76</v>
      </c>
      <c r="N53" s="186">
        <v>105.17</v>
      </c>
      <c r="O53" s="186">
        <v>613.59</v>
      </c>
      <c r="P53" s="187" t="s">
        <v>173</v>
      </c>
      <c r="Q53" s="187">
        <v>0</v>
      </c>
      <c r="R53" s="187">
        <v>0</v>
      </c>
    </row>
    <row r="54" spans="1:18" ht="14.25">
      <c r="A54" s="183">
        <v>48</v>
      </c>
      <c r="B54" s="184" t="s">
        <v>727</v>
      </c>
      <c r="C54" s="185">
        <f t="shared" si="1"/>
        <v>526.99</v>
      </c>
      <c r="D54" s="186">
        <f t="shared" si="2"/>
        <v>526.99</v>
      </c>
      <c r="E54" s="186">
        <v>526.99</v>
      </c>
      <c r="F54" s="187" t="s">
        <v>173</v>
      </c>
      <c r="G54" s="187" t="s">
        <v>173</v>
      </c>
      <c r="H54" s="187" t="s">
        <v>173</v>
      </c>
      <c r="I54" s="187" t="s">
        <v>173</v>
      </c>
      <c r="J54" s="188">
        <v>0</v>
      </c>
      <c r="K54" s="188">
        <v>0</v>
      </c>
      <c r="L54" s="189">
        <f t="shared" si="3"/>
        <v>526.99</v>
      </c>
      <c r="M54" s="186">
        <v>526.99</v>
      </c>
      <c r="N54" s="186">
        <v>86.55</v>
      </c>
      <c r="O54" s="186">
        <v>440.44</v>
      </c>
      <c r="P54" s="187" t="s">
        <v>173</v>
      </c>
      <c r="Q54" s="187">
        <v>0</v>
      </c>
      <c r="R54" s="187">
        <v>0</v>
      </c>
    </row>
    <row r="55" spans="1:18" ht="14.25">
      <c r="A55" s="183">
        <v>49</v>
      </c>
      <c r="B55" s="184" t="s">
        <v>728</v>
      </c>
      <c r="C55" s="185">
        <f t="shared" si="1"/>
        <v>684.5</v>
      </c>
      <c r="D55" s="186">
        <f t="shared" si="2"/>
        <v>589.04</v>
      </c>
      <c r="E55" s="186">
        <v>589.04</v>
      </c>
      <c r="F55" s="187" t="s">
        <v>173</v>
      </c>
      <c r="G55" s="187" t="s">
        <v>173</v>
      </c>
      <c r="H55" s="187" t="s">
        <v>173</v>
      </c>
      <c r="I55" s="187" t="s">
        <v>173</v>
      </c>
      <c r="J55" s="188">
        <v>0</v>
      </c>
      <c r="K55" s="188">
        <v>95.46</v>
      </c>
      <c r="L55" s="189">
        <f t="shared" si="3"/>
        <v>684.5</v>
      </c>
      <c r="M55" s="186">
        <v>537.64</v>
      </c>
      <c r="N55" s="186">
        <v>435.44</v>
      </c>
      <c r="O55" s="186">
        <v>102.2</v>
      </c>
      <c r="P55" s="187" t="s">
        <v>173</v>
      </c>
      <c r="Q55" s="187">
        <v>0</v>
      </c>
      <c r="R55" s="186">
        <v>146.86</v>
      </c>
    </row>
    <row r="56" spans="1:18" ht="14.25">
      <c r="A56" s="183">
        <v>50</v>
      </c>
      <c r="B56" s="184" t="s">
        <v>729</v>
      </c>
      <c r="C56" s="185">
        <f t="shared" si="1"/>
        <v>3627.73</v>
      </c>
      <c r="D56" s="186">
        <f t="shared" si="2"/>
        <v>3627.73</v>
      </c>
      <c r="E56" s="186">
        <v>3146.68</v>
      </c>
      <c r="F56" s="186">
        <v>58.05</v>
      </c>
      <c r="G56" s="187" t="s">
        <v>173</v>
      </c>
      <c r="H56" s="187" t="s">
        <v>173</v>
      </c>
      <c r="I56" s="186">
        <v>423</v>
      </c>
      <c r="J56" s="188">
        <v>0</v>
      </c>
      <c r="K56" s="188">
        <v>0</v>
      </c>
      <c r="L56" s="189">
        <f t="shared" si="3"/>
        <v>3627.7300000000005</v>
      </c>
      <c r="M56" s="186">
        <v>3248.01</v>
      </c>
      <c r="N56" s="186">
        <v>49.53</v>
      </c>
      <c r="O56" s="186">
        <v>3198.48</v>
      </c>
      <c r="P56" s="187" t="s">
        <v>173</v>
      </c>
      <c r="Q56" s="187">
        <v>0</v>
      </c>
      <c r="R56" s="186">
        <v>379.72</v>
      </c>
    </row>
    <row r="57" spans="1:18" ht="14.25">
      <c r="A57" s="183">
        <v>51</v>
      </c>
      <c r="B57" s="184" t="s">
        <v>730</v>
      </c>
      <c r="C57" s="185">
        <f t="shared" si="1"/>
        <v>401.66</v>
      </c>
      <c r="D57" s="186">
        <f t="shared" si="2"/>
        <v>398.91</v>
      </c>
      <c r="E57" s="186">
        <v>392.18</v>
      </c>
      <c r="F57" s="187" t="s">
        <v>173</v>
      </c>
      <c r="G57" s="187" t="s">
        <v>173</v>
      </c>
      <c r="H57" s="187" t="s">
        <v>173</v>
      </c>
      <c r="I57" s="186">
        <v>6.73</v>
      </c>
      <c r="J57" s="188">
        <v>0</v>
      </c>
      <c r="K57" s="188">
        <v>2.75</v>
      </c>
      <c r="L57" s="189">
        <f t="shared" si="3"/>
        <v>401.66</v>
      </c>
      <c r="M57" s="186">
        <v>398.91</v>
      </c>
      <c r="N57" s="186">
        <v>387.91</v>
      </c>
      <c r="O57" s="186">
        <v>11</v>
      </c>
      <c r="P57" s="187" t="s">
        <v>173</v>
      </c>
      <c r="Q57" s="187">
        <v>0</v>
      </c>
      <c r="R57" s="186">
        <v>2.75</v>
      </c>
    </row>
    <row r="58" spans="1:18" s="190" customFormat="1" ht="14.25">
      <c r="A58" s="183">
        <v>52</v>
      </c>
      <c r="B58" s="184" t="s">
        <v>731</v>
      </c>
      <c r="C58" s="185">
        <f t="shared" si="1"/>
        <v>4884.26</v>
      </c>
      <c r="D58" s="186">
        <f t="shared" si="2"/>
        <v>4875.83</v>
      </c>
      <c r="E58" s="186">
        <v>4875.83</v>
      </c>
      <c r="F58" s="187" t="s">
        <v>173</v>
      </c>
      <c r="G58" s="187" t="s">
        <v>173</v>
      </c>
      <c r="H58" s="187" t="s">
        <v>173</v>
      </c>
      <c r="I58" s="187" t="s">
        <v>173</v>
      </c>
      <c r="J58" s="188">
        <v>0</v>
      </c>
      <c r="K58" s="188">
        <v>8.43</v>
      </c>
      <c r="L58" s="189">
        <f t="shared" si="3"/>
        <v>4884.2699999999995</v>
      </c>
      <c r="M58" s="186">
        <v>4872.65</v>
      </c>
      <c r="N58" s="186">
        <v>4829.9</v>
      </c>
      <c r="O58" s="186">
        <v>42.75</v>
      </c>
      <c r="P58" s="187" t="s">
        <v>173</v>
      </c>
      <c r="Q58" s="187">
        <v>0</v>
      </c>
      <c r="R58" s="186">
        <v>11.62</v>
      </c>
    </row>
    <row r="59" spans="1:18" ht="14.25">
      <c r="A59" s="183">
        <v>53</v>
      </c>
      <c r="B59" s="184" t="s">
        <v>732</v>
      </c>
      <c r="C59" s="185">
        <f t="shared" si="1"/>
        <v>819.01</v>
      </c>
      <c r="D59" s="186">
        <f t="shared" si="2"/>
        <v>819.01</v>
      </c>
      <c r="E59" s="186">
        <v>819.01</v>
      </c>
      <c r="F59" s="187" t="s">
        <v>173</v>
      </c>
      <c r="G59" s="187" t="s">
        <v>173</v>
      </c>
      <c r="H59" s="187" t="s">
        <v>173</v>
      </c>
      <c r="I59" s="187" t="s">
        <v>173</v>
      </c>
      <c r="J59" s="188">
        <v>0</v>
      </c>
      <c r="K59" s="188">
        <v>0</v>
      </c>
      <c r="L59" s="189">
        <f t="shared" si="3"/>
        <v>819.01</v>
      </c>
      <c r="M59" s="186">
        <v>819.01</v>
      </c>
      <c r="N59" s="186">
        <v>721.95</v>
      </c>
      <c r="O59" s="186">
        <v>97.06</v>
      </c>
      <c r="P59" s="187" t="s">
        <v>173</v>
      </c>
      <c r="Q59" s="187">
        <v>0</v>
      </c>
      <c r="R59" s="187">
        <v>0</v>
      </c>
    </row>
    <row r="60" spans="1:18" ht="14.25">
      <c r="A60" s="183">
        <v>54</v>
      </c>
      <c r="B60" s="184" t="s">
        <v>733</v>
      </c>
      <c r="C60" s="185">
        <f t="shared" si="1"/>
        <v>132.8</v>
      </c>
      <c r="D60" s="186">
        <f t="shared" si="2"/>
        <v>132.8</v>
      </c>
      <c r="E60" s="186">
        <v>132.8</v>
      </c>
      <c r="F60" s="187" t="s">
        <v>173</v>
      </c>
      <c r="G60" s="187" t="s">
        <v>173</v>
      </c>
      <c r="H60" s="187" t="s">
        <v>173</v>
      </c>
      <c r="I60" s="187" t="s">
        <v>173</v>
      </c>
      <c r="J60" s="188">
        <v>0</v>
      </c>
      <c r="K60" s="188">
        <v>0</v>
      </c>
      <c r="L60" s="189">
        <f t="shared" si="3"/>
        <v>132.8</v>
      </c>
      <c r="M60" s="186">
        <v>132.8</v>
      </c>
      <c r="N60" s="186">
        <v>132.8</v>
      </c>
      <c r="O60" s="187" t="s">
        <v>173</v>
      </c>
      <c r="P60" s="187" t="s">
        <v>173</v>
      </c>
      <c r="Q60" s="187">
        <v>0</v>
      </c>
      <c r="R60" s="187">
        <v>0</v>
      </c>
    </row>
    <row r="61" spans="1:18" ht="14.25">
      <c r="A61" s="183">
        <v>55</v>
      </c>
      <c r="B61" s="184" t="s">
        <v>734</v>
      </c>
      <c r="C61" s="185">
        <f t="shared" si="1"/>
        <v>54.01</v>
      </c>
      <c r="D61" s="186">
        <f t="shared" si="2"/>
        <v>54.01</v>
      </c>
      <c r="E61" s="186">
        <v>54.01</v>
      </c>
      <c r="F61" s="187" t="s">
        <v>173</v>
      </c>
      <c r="G61" s="187" t="s">
        <v>173</v>
      </c>
      <c r="H61" s="187" t="s">
        <v>173</v>
      </c>
      <c r="I61" s="187" t="s">
        <v>173</v>
      </c>
      <c r="J61" s="188">
        <v>0</v>
      </c>
      <c r="K61" s="188">
        <v>0</v>
      </c>
      <c r="L61" s="189">
        <f t="shared" si="3"/>
        <v>54.01</v>
      </c>
      <c r="M61" s="186">
        <v>54.01</v>
      </c>
      <c r="N61" s="186">
        <v>54.01</v>
      </c>
      <c r="O61" s="187" t="s">
        <v>173</v>
      </c>
      <c r="P61" s="187" t="s">
        <v>173</v>
      </c>
      <c r="Q61" s="187">
        <v>0</v>
      </c>
      <c r="R61" s="187">
        <v>0</v>
      </c>
    </row>
    <row r="62" spans="1:18" ht="14.25">
      <c r="A62" s="183">
        <v>56</v>
      </c>
      <c r="B62" s="184" t="s">
        <v>735</v>
      </c>
      <c r="C62" s="185">
        <f t="shared" si="1"/>
        <v>1349.9499999999998</v>
      </c>
      <c r="D62" s="186">
        <f t="shared" si="2"/>
        <v>1114.12</v>
      </c>
      <c r="E62" s="186">
        <v>1069.36</v>
      </c>
      <c r="F62" s="187" t="s">
        <v>173</v>
      </c>
      <c r="G62" s="187" t="s">
        <v>173</v>
      </c>
      <c r="H62" s="187" t="s">
        <v>173</v>
      </c>
      <c r="I62" s="186">
        <v>44.76</v>
      </c>
      <c r="J62" s="188">
        <v>0</v>
      </c>
      <c r="K62" s="188">
        <v>235.83</v>
      </c>
      <c r="L62" s="189">
        <f t="shared" si="3"/>
        <v>1349.95</v>
      </c>
      <c r="M62" s="186">
        <v>987.96</v>
      </c>
      <c r="N62" s="186">
        <v>637.11</v>
      </c>
      <c r="O62" s="186">
        <v>350.85</v>
      </c>
      <c r="P62" s="187" t="s">
        <v>173</v>
      </c>
      <c r="Q62" s="187">
        <v>0</v>
      </c>
      <c r="R62" s="186">
        <v>361.99</v>
      </c>
    </row>
    <row r="63" spans="1:18" ht="14.25">
      <c r="A63" s="183">
        <v>57</v>
      </c>
      <c r="B63" s="184" t="s">
        <v>736</v>
      </c>
      <c r="C63" s="185">
        <f t="shared" si="1"/>
        <v>941.53</v>
      </c>
      <c r="D63" s="186">
        <f t="shared" si="2"/>
        <v>941.53</v>
      </c>
      <c r="E63" s="186">
        <v>941.53</v>
      </c>
      <c r="F63" s="187" t="s">
        <v>173</v>
      </c>
      <c r="G63" s="187" t="s">
        <v>173</v>
      </c>
      <c r="H63" s="187" t="s">
        <v>173</v>
      </c>
      <c r="I63" s="187" t="s">
        <v>173</v>
      </c>
      <c r="J63" s="188">
        <v>0</v>
      </c>
      <c r="K63" s="188">
        <v>0</v>
      </c>
      <c r="L63" s="189">
        <f t="shared" si="3"/>
        <v>941.53</v>
      </c>
      <c r="M63" s="186">
        <v>941.53</v>
      </c>
      <c r="N63" s="186">
        <v>826.03</v>
      </c>
      <c r="O63" s="186">
        <v>115.5</v>
      </c>
      <c r="P63" s="187" t="s">
        <v>173</v>
      </c>
      <c r="Q63" s="187">
        <v>0</v>
      </c>
      <c r="R63" s="187">
        <v>0</v>
      </c>
    </row>
    <row r="64" spans="1:18" ht="14.25">
      <c r="A64" s="183">
        <v>58</v>
      </c>
      <c r="B64" s="184" t="s">
        <v>737</v>
      </c>
      <c r="C64" s="185">
        <f t="shared" si="1"/>
        <v>1509.91</v>
      </c>
      <c r="D64" s="186">
        <f t="shared" si="2"/>
        <v>1422.25</v>
      </c>
      <c r="E64" s="186">
        <v>1422.25</v>
      </c>
      <c r="F64" s="187" t="s">
        <v>173</v>
      </c>
      <c r="G64" s="187" t="s">
        <v>173</v>
      </c>
      <c r="H64" s="187" t="s">
        <v>173</v>
      </c>
      <c r="I64" s="187" t="s">
        <v>173</v>
      </c>
      <c r="J64" s="188">
        <v>0</v>
      </c>
      <c r="K64" s="188">
        <v>87.66</v>
      </c>
      <c r="L64" s="189">
        <f t="shared" si="3"/>
        <v>1509.91</v>
      </c>
      <c r="M64" s="186">
        <v>1474.68</v>
      </c>
      <c r="N64" s="186">
        <v>1471.68</v>
      </c>
      <c r="O64" s="186">
        <v>3</v>
      </c>
      <c r="P64" s="187" t="s">
        <v>173</v>
      </c>
      <c r="Q64" s="187">
        <v>0</v>
      </c>
      <c r="R64" s="186">
        <v>35.23</v>
      </c>
    </row>
    <row r="65" spans="1:18" ht="14.25">
      <c r="A65" s="183">
        <v>59</v>
      </c>
      <c r="B65" s="184" t="s">
        <v>738</v>
      </c>
      <c r="C65" s="185">
        <f t="shared" si="1"/>
        <v>630.38</v>
      </c>
      <c r="D65" s="186">
        <f t="shared" si="2"/>
        <v>604.91</v>
      </c>
      <c r="E65" s="186">
        <v>604.91</v>
      </c>
      <c r="F65" s="187" t="s">
        <v>173</v>
      </c>
      <c r="G65" s="187" t="s">
        <v>173</v>
      </c>
      <c r="H65" s="187" t="s">
        <v>173</v>
      </c>
      <c r="I65" s="187" t="s">
        <v>173</v>
      </c>
      <c r="J65" s="188">
        <v>0</v>
      </c>
      <c r="K65" s="188">
        <v>25.47</v>
      </c>
      <c r="L65" s="189">
        <f t="shared" si="3"/>
        <v>630.38</v>
      </c>
      <c r="M65" s="186">
        <v>599.88</v>
      </c>
      <c r="N65" s="186">
        <v>592.88</v>
      </c>
      <c r="O65" s="186">
        <v>7</v>
      </c>
      <c r="P65" s="187" t="s">
        <v>173</v>
      </c>
      <c r="Q65" s="187">
        <v>0</v>
      </c>
      <c r="R65" s="186">
        <v>30.5</v>
      </c>
    </row>
    <row r="66" spans="1:18" ht="14.25">
      <c r="A66" s="183">
        <v>60</v>
      </c>
      <c r="B66" s="184" t="s">
        <v>739</v>
      </c>
      <c r="C66" s="185">
        <f t="shared" si="1"/>
        <v>2539.23</v>
      </c>
      <c r="D66" s="186">
        <f t="shared" si="2"/>
        <v>2524.23</v>
      </c>
      <c r="E66" s="186">
        <v>2367.37</v>
      </c>
      <c r="F66" s="186">
        <v>104.7</v>
      </c>
      <c r="G66" s="186">
        <v>5.88</v>
      </c>
      <c r="H66" s="187" t="s">
        <v>173</v>
      </c>
      <c r="I66" s="186">
        <v>46.28</v>
      </c>
      <c r="J66" s="188">
        <v>0</v>
      </c>
      <c r="K66" s="188">
        <v>15</v>
      </c>
      <c r="L66" s="189">
        <f t="shared" si="3"/>
        <v>2539.23</v>
      </c>
      <c r="M66" s="186">
        <v>2469.3</v>
      </c>
      <c r="N66" s="186">
        <v>770.27</v>
      </c>
      <c r="O66" s="186">
        <v>1699.03</v>
      </c>
      <c r="P66" s="187" t="s">
        <v>173</v>
      </c>
      <c r="Q66" s="187">
        <v>0</v>
      </c>
      <c r="R66" s="186">
        <v>69.93</v>
      </c>
    </row>
    <row r="67" spans="1:18" ht="14.25">
      <c r="A67" s="183">
        <v>61</v>
      </c>
      <c r="B67" s="184" t="s">
        <v>740</v>
      </c>
      <c r="C67" s="185">
        <f t="shared" si="1"/>
        <v>2924.5899999999997</v>
      </c>
      <c r="D67" s="186">
        <f t="shared" si="2"/>
        <v>2920.39</v>
      </c>
      <c r="E67" s="186">
        <v>2912.39</v>
      </c>
      <c r="F67" s="187" t="s">
        <v>173</v>
      </c>
      <c r="G67" s="187" t="s">
        <v>173</v>
      </c>
      <c r="H67" s="187" t="s">
        <v>173</v>
      </c>
      <c r="I67" s="186">
        <v>8</v>
      </c>
      <c r="J67" s="188">
        <v>0</v>
      </c>
      <c r="K67" s="188">
        <v>4.2</v>
      </c>
      <c r="L67" s="189">
        <f t="shared" si="3"/>
        <v>2924.59</v>
      </c>
      <c r="M67" s="186">
        <v>2893.67</v>
      </c>
      <c r="N67" s="186">
        <v>2519.67</v>
      </c>
      <c r="O67" s="186">
        <v>374</v>
      </c>
      <c r="P67" s="187" t="s">
        <v>173</v>
      </c>
      <c r="Q67" s="187">
        <v>0</v>
      </c>
      <c r="R67" s="186">
        <v>30.92</v>
      </c>
    </row>
    <row r="68" spans="1:18" ht="14.25">
      <c r="A68" s="183">
        <v>62</v>
      </c>
      <c r="B68" s="184" t="s">
        <v>741</v>
      </c>
      <c r="C68" s="185">
        <f t="shared" si="1"/>
        <v>1027.1699999999998</v>
      </c>
      <c r="D68" s="186">
        <f t="shared" si="2"/>
        <v>1025.37</v>
      </c>
      <c r="E68" s="186">
        <v>1019.56</v>
      </c>
      <c r="F68" s="187" t="s">
        <v>173</v>
      </c>
      <c r="G68" s="186">
        <v>0.81</v>
      </c>
      <c r="H68" s="187" t="s">
        <v>173</v>
      </c>
      <c r="I68" s="186">
        <v>5</v>
      </c>
      <c r="J68" s="188">
        <v>0</v>
      </c>
      <c r="K68" s="188">
        <v>1.8</v>
      </c>
      <c r="L68" s="189">
        <f t="shared" si="3"/>
        <v>1027.17</v>
      </c>
      <c r="M68" s="186">
        <v>1027.17</v>
      </c>
      <c r="N68" s="186">
        <v>857.49</v>
      </c>
      <c r="O68" s="186">
        <v>169.68</v>
      </c>
      <c r="P68" s="187" t="s">
        <v>173</v>
      </c>
      <c r="Q68" s="187">
        <v>0</v>
      </c>
      <c r="R68" s="187">
        <v>0</v>
      </c>
    </row>
    <row r="69" spans="1:18" ht="14.25">
      <c r="A69" s="183">
        <v>63</v>
      </c>
      <c r="B69" s="184" t="s">
        <v>742</v>
      </c>
      <c r="C69" s="185">
        <f t="shared" si="1"/>
        <v>1529.9199999999998</v>
      </c>
      <c r="D69" s="186">
        <f t="shared" si="2"/>
        <v>1526.9199999999998</v>
      </c>
      <c r="E69" s="186">
        <v>1517.32</v>
      </c>
      <c r="F69" s="187" t="s">
        <v>173</v>
      </c>
      <c r="G69" s="187" t="s">
        <v>173</v>
      </c>
      <c r="H69" s="187" t="s">
        <v>173</v>
      </c>
      <c r="I69" s="186">
        <v>9.6</v>
      </c>
      <c r="J69" s="188">
        <v>0</v>
      </c>
      <c r="K69" s="188">
        <v>3</v>
      </c>
      <c r="L69" s="189">
        <f t="shared" si="3"/>
        <v>1529.92</v>
      </c>
      <c r="M69" s="186">
        <v>1528.42</v>
      </c>
      <c r="N69" s="186">
        <v>1159.82</v>
      </c>
      <c r="O69" s="186">
        <v>368.6</v>
      </c>
      <c r="P69" s="187" t="s">
        <v>173</v>
      </c>
      <c r="Q69" s="187">
        <v>0</v>
      </c>
      <c r="R69" s="186">
        <v>1.5</v>
      </c>
    </row>
    <row r="70" spans="1:18" ht="14.25">
      <c r="A70" s="183">
        <v>64</v>
      </c>
      <c r="B70" s="184" t="s">
        <v>743</v>
      </c>
      <c r="C70" s="185">
        <f t="shared" si="1"/>
        <v>1484.7499999999998</v>
      </c>
      <c r="D70" s="186">
        <f t="shared" si="2"/>
        <v>1422.9499999999998</v>
      </c>
      <c r="E70" s="186">
        <v>1405.12</v>
      </c>
      <c r="F70" s="186">
        <v>12.83</v>
      </c>
      <c r="G70" s="187" t="s">
        <v>173</v>
      </c>
      <c r="H70" s="187" t="s">
        <v>173</v>
      </c>
      <c r="I70" s="186">
        <v>5</v>
      </c>
      <c r="J70" s="188">
        <v>0</v>
      </c>
      <c r="K70" s="188">
        <v>61.8</v>
      </c>
      <c r="L70" s="189">
        <f t="shared" si="3"/>
        <v>1484.74</v>
      </c>
      <c r="M70" s="186">
        <v>1423.55</v>
      </c>
      <c r="N70" s="186">
        <v>1105.54</v>
      </c>
      <c r="O70" s="186">
        <v>318.01</v>
      </c>
      <c r="P70" s="187" t="s">
        <v>173</v>
      </c>
      <c r="Q70" s="187">
        <v>0</v>
      </c>
      <c r="R70" s="186">
        <v>61.19</v>
      </c>
    </row>
    <row r="71" spans="1:18" ht="14.25">
      <c r="A71" s="183">
        <v>65</v>
      </c>
      <c r="B71" s="184" t="s">
        <v>744</v>
      </c>
      <c r="C71" s="185">
        <f t="shared" si="1"/>
        <v>2478.02</v>
      </c>
      <c r="D71" s="186">
        <f t="shared" si="2"/>
        <v>2473.82</v>
      </c>
      <c r="E71" s="186">
        <v>2440.41</v>
      </c>
      <c r="F71" s="186">
        <v>7.01</v>
      </c>
      <c r="G71" s="187" t="s">
        <v>173</v>
      </c>
      <c r="H71" s="187" t="s">
        <v>173</v>
      </c>
      <c r="I71" s="186">
        <v>26.4</v>
      </c>
      <c r="J71" s="188">
        <v>0</v>
      </c>
      <c r="K71" s="188">
        <v>4.2</v>
      </c>
      <c r="L71" s="189">
        <f t="shared" si="3"/>
        <v>2478.01</v>
      </c>
      <c r="M71" s="186">
        <v>2473.01</v>
      </c>
      <c r="N71" s="186">
        <v>1911.01</v>
      </c>
      <c r="O71" s="186">
        <v>562</v>
      </c>
      <c r="P71" s="187" t="s">
        <v>173</v>
      </c>
      <c r="Q71" s="187">
        <v>0</v>
      </c>
      <c r="R71" s="186">
        <v>5</v>
      </c>
    </row>
    <row r="72" spans="1:18" ht="14.25">
      <c r="A72" s="183">
        <v>66</v>
      </c>
      <c r="B72" s="184" t="s">
        <v>745</v>
      </c>
      <c r="C72" s="185">
        <f aca="true" t="shared" si="4" ref="C72:C78">D72+J72+K72</f>
        <v>1348</v>
      </c>
      <c r="D72" s="186">
        <f aca="true" t="shared" si="5" ref="D72:D78">SUM(E72:I72)</f>
        <v>1346</v>
      </c>
      <c r="E72" s="186">
        <v>1345.61</v>
      </c>
      <c r="F72" s="186">
        <v>0.39</v>
      </c>
      <c r="G72" s="187" t="s">
        <v>173</v>
      </c>
      <c r="H72" s="187" t="s">
        <v>173</v>
      </c>
      <c r="I72" s="187" t="s">
        <v>173</v>
      </c>
      <c r="J72" s="188">
        <v>0</v>
      </c>
      <c r="K72" s="188">
        <v>2</v>
      </c>
      <c r="L72" s="189">
        <f aca="true" t="shared" si="6" ref="L72:L78">M72+Q72+R72</f>
        <v>1348</v>
      </c>
      <c r="M72" s="186">
        <v>1348</v>
      </c>
      <c r="N72" s="186">
        <v>1037.2</v>
      </c>
      <c r="O72" s="186">
        <v>310.8</v>
      </c>
      <c r="P72" s="187" t="s">
        <v>173</v>
      </c>
      <c r="Q72" s="187">
        <v>0</v>
      </c>
      <c r="R72" s="187">
        <v>0</v>
      </c>
    </row>
    <row r="73" spans="1:18" ht="14.25">
      <c r="A73" s="183">
        <v>67</v>
      </c>
      <c r="B73" s="184" t="s">
        <v>746</v>
      </c>
      <c r="C73" s="185">
        <f t="shared" si="4"/>
        <v>1130.53</v>
      </c>
      <c r="D73" s="186">
        <f t="shared" si="5"/>
        <v>1128.93</v>
      </c>
      <c r="E73" s="186">
        <v>1073.93</v>
      </c>
      <c r="F73" s="186">
        <v>50</v>
      </c>
      <c r="G73" s="187" t="s">
        <v>173</v>
      </c>
      <c r="H73" s="187" t="s">
        <v>173</v>
      </c>
      <c r="I73" s="186">
        <v>5</v>
      </c>
      <c r="J73" s="188">
        <v>0</v>
      </c>
      <c r="K73" s="188">
        <v>1.6</v>
      </c>
      <c r="L73" s="189">
        <f t="shared" si="6"/>
        <v>1130.53</v>
      </c>
      <c r="M73" s="186">
        <v>1092.78</v>
      </c>
      <c r="N73" s="186">
        <v>954.58</v>
      </c>
      <c r="O73" s="186">
        <v>138.2</v>
      </c>
      <c r="P73" s="187" t="s">
        <v>173</v>
      </c>
      <c r="Q73" s="187">
        <v>0</v>
      </c>
      <c r="R73" s="186">
        <v>37.75</v>
      </c>
    </row>
    <row r="74" spans="1:18" ht="14.25">
      <c r="A74" s="183">
        <v>68</v>
      </c>
      <c r="B74" s="184" t="s">
        <v>747</v>
      </c>
      <c r="C74" s="185">
        <f t="shared" si="4"/>
        <v>1640.29</v>
      </c>
      <c r="D74" s="186">
        <f t="shared" si="5"/>
        <v>1609.98</v>
      </c>
      <c r="E74" s="186">
        <v>1506.45</v>
      </c>
      <c r="F74" s="186">
        <v>100.83</v>
      </c>
      <c r="G74" s="186">
        <v>2.7</v>
      </c>
      <c r="H74" s="187" t="s">
        <v>173</v>
      </c>
      <c r="I74" s="187" t="s">
        <v>173</v>
      </c>
      <c r="J74" s="188">
        <v>0</v>
      </c>
      <c r="K74" s="188">
        <v>30.31</v>
      </c>
      <c r="L74" s="189">
        <f t="shared" si="6"/>
        <v>1640.2800000000002</v>
      </c>
      <c r="M74" s="186">
        <v>1639.63</v>
      </c>
      <c r="N74" s="186">
        <v>906.6</v>
      </c>
      <c r="O74" s="186">
        <v>733.03</v>
      </c>
      <c r="P74" s="187" t="s">
        <v>173</v>
      </c>
      <c r="Q74" s="187">
        <v>0</v>
      </c>
      <c r="R74" s="186">
        <v>0.65</v>
      </c>
    </row>
    <row r="75" spans="1:18" ht="14.25">
      <c r="A75" s="183">
        <v>69</v>
      </c>
      <c r="B75" s="184" t="s">
        <v>748</v>
      </c>
      <c r="C75" s="185">
        <f t="shared" si="4"/>
        <v>983.73</v>
      </c>
      <c r="D75" s="186">
        <f t="shared" si="5"/>
        <v>982.53</v>
      </c>
      <c r="E75" s="186">
        <v>953.53</v>
      </c>
      <c r="F75" s="187" t="s">
        <v>173</v>
      </c>
      <c r="G75" s="187" t="s">
        <v>173</v>
      </c>
      <c r="H75" s="187" t="s">
        <v>173</v>
      </c>
      <c r="I75" s="186">
        <v>29</v>
      </c>
      <c r="J75" s="188">
        <v>0</v>
      </c>
      <c r="K75" s="188">
        <v>1.2</v>
      </c>
      <c r="L75" s="189">
        <f t="shared" si="6"/>
        <v>983.73</v>
      </c>
      <c r="M75" s="186">
        <v>983.73</v>
      </c>
      <c r="N75" s="186">
        <v>811.04</v>
      </c>
      <c r="O75" s="186">
        <v>172.69</v>
      </c>
      <c r="P75" s="187" t="s">
        <v>173</v>
      </c>
      <c r="Q75" s="187">
        <v>0</v>
      </c>
      <c r="R75" s="187">
        <v>0</v>
      </c>
    </row>
    <row r="76" spans="1:18" ht="15" thickBot="1">
      <c r="A76" s="191">
        <v>70</v>
      </c>
      <c r="B76" s="192" t="s">
        <v>749</v>
      </c>
      <c r="C76" s="185">
        <f t="shared" si="4"/>
        <v>1510.9399999999998</v>
      </c>
      <c r="D76" s="186">
        <f t="shared" si="5"/>
        <v>1508.1399999999999</v>
      </c>
      <c r="E76" s="186">
        <v>1496.86</v>
      </c>
      <c r="F76" s="186">
        <v>1.26</v>
      </c>
      <c r="G76" s="187" t="s">
        <v>173</v>
      </c>
      <c r="H76" s="187" t="s">
        <v>173</v>
      </c>
      <c r="I76" s="186">
        <v>10.02</v>
      </c>
      <c r="J76" s="188">
        <v>0</v>
      </c>
      <c r="K76" s="188">
        <v>2.8</v>
      </c>
      <c r="L76" s="189">
        <f t="shared" si="6"/>
        <v>1510.94</v>
      </c>
      <c r="M76" s="186">
        <v>1510.94</v>
      </c>
      <c r="N76" s="186">
        <v>1510.94</v>
      </c>
      <c r="O76" s="187" t="s">
        <v>173</v>
      </c>
      <c r="P76" s="187" t="s">
        <v>173</v>
      </c>
      <c r="Q76" s="187">
        <v>0</v>
      </c>
      <c r="R76" s="187">
        <v>0</v>
      </c>
    </row>
    <row r="77" spans="1:18" ht="15" thickBot="1">
      <c r="A77" s="193">
        <v>71</v>
      </c>
      <c r="B77" s="193" t="s">
        <v>750</v>
      </c>
      <c r="C77" s="185">
        <f t="shared" si="4"/>
        <v>1017.28</v>
      </c>
      <c r="D77" s="186">
        <f t="shared" si="5"/>
        <v>978.66</v>
      </c>
      <c r="E77" s="186">
        <v>953.52</v>
      </c>
      <c r="F77" s="186">
        <v>13.16</v>
      </c>
      <c r="G77" s="186">
        <v>11.98</v>
      </c>
      <c r="H77" s="187" t="s">
        <v>173</v>
      </c>
      <c r="I77" s="187" t="s">
        <v>173</v>
      </c>
      <c r="J77" s="188">
        <v>0</v>
      </c>
      <c r="K77" s="188">
        <v>38.62</v>
      </c>
      <c r="L77" s="189">
        <f t="shared" si="6"/>
        <v>1017.28</v>
      </c>
      <c r="M77" s="186">
        <v>1012.99</v>
      </c>
      <c r="N77" s="186">
        <v>890.23</v>
      </c>
      <c r="O77" s="186">
        <v>122.76</v>
      </c>
      <c r="P77" s="187" t="s">
        <v>173</v>
      </c>
      <c r="Q77" s="187">
        <v>0</v>
      </c>
      <c r="R77" s="186">
        <v>4.29</v>
      </c>
    </row>
    <row r="78" spans="1:18" ht="15" thickBot="1">
      <c r="A78" s="193">
        <v>72</v>
      </c>
      <c r="B78" s="193" t="s">
        <v>751</v>
      </c>
      <c r="C78" s="185">
        <f t="shared" si="4"/>
        <v>1227.94</v>
      </c>
      <c r="D78" s="186">
        <f t="shared" si="5"/>
        <v>1225.75</v>
      </c>
      <c r="E78" s="186">
        <v>1185.14</v>
      </c>
      <c r="F78" s="186">
        <v>18.61</v>
      </c>
      <c r="G78" s="187" t="s">
        <v>173</v>
      </c>
      <c r="H78" s="187" t="s">
        <v>173</v>
      </c>
      <c r="I78" s="186">
        <v>22</v>
      </c>
      <c r="J78" s="188">
        <v>0</v>
      </c>
      <c r="K78" s="188">
        <v>2.19</v>
      </c>
      <c r="L78" s="189">
        <f t="shared" si="6"/>
        <v>1227.93</v>
      </c>
      <c r="M78" s="186">
        <v>1227.93</v>
      </c>
      <c r="N78" s="186">
        <v>912.63</v>
      </c>
      <c r="O78" s="186">
        <v>315.3</v>
      </c>
      <c r="P78" s="187" t="s">
        <v>173</v>
      </c>
      <c r="Q78" s="187">
        <v>0</v>
      </c>
      <c r="R78" s="187">
        <v>0</v>
      </c>
    </row>
    <row r="79" spans="1:15" s="26" customFormat="1" ht="14.25">
      <c r="A79" s="194"/>
      <c r="B79" s="195"/>
      <c r="C79" s="196"/>
      <c r="D79" s="196"/>
      <c r="G79" s="197"/>
      <c r="I79" s="196"/>
      <c r="J79" s="198"/>
      <c r="K79" s="198"/>
      <c r="L79" s="196"/>
      <c r="N79" s="196"/>
      <c r="O79" s="196"/>
    </row>
    <row r="80" spans="1:15" s="26" customFormat="1" ht="14.25">
      <c r="A80" s="194"/>
      <c r="B80" s="195"/>
      <c r="C80" s="196"/>
      <c r="D80" s="196"/>
      <c r="G80" s="197"/>
      <c r="I80" s="197"/>
      <c r="J80" s="198"/>
      <c r="K80" s="198"/>
      <c r="L80" s="196"/>
      <c r="N80" s="196"/>
      <c r="O80" s="196"/>
    </row>
    <row r="81" spans="1:15" s="26" customFormat="1" ht="14.25">
      <c r="A81" s="194"/>
      <c r="B81" s="195"/>
      <c r="C81" s="196"/>
      <c r="D81" s="196"/>
      <c r="G81" s="197"/>
      <c r="I81" s="197"/>
      <c r="J81" s="198"/>
      <c r="K81" s="198"/>
      <c r="L81" s="196"/>
      <c r="N81" s="196"/>
      <c r="O81" s="196"/>
    </row>
    <row r="82" spans="1:15" s="26" customFormat="1" ht="14.25">
      <c r="A82" s="194"/>
      <c r="B82" s="195"/>
      <c r="C82" s="196"/>
      <c r="D82" s="196"/>
      <c r="G82" s="197"/>
      <c r="I82" s="197"/>
      <c r="J82" s="198"/>
      <c r="K82" s="198"/>
      <c r="L82" s="196"/>
      <c r="N82" s="196"/>
      <c r="O82" s="197"/>
    </row>
    <row r="83" spans="1:15" s="26" customFormat="1" ht="14.25">
      <c r="A83" s="194"/>
      <c r="B83" s="195"/>
      <c r="C83" s="196"/>
      <c r="D83" s="196"/>
      <c r="G83" s="197"/>
      <c r="I83" s="197"/>
      <c r="J83" s="198"/>
      <c r="K83" s="198"/>
      <c r="L83" s="196"/>
      <c r="N83" s="196"/>
      <c r="O83" s="196"/>
    </row>
    <row r="84" spans="1:15" s="26" customFormat="1" ht="14.25">
      <c r="A84" s="194"/>
      <c r="B84" s="195"/>
      <c r="C84" s="196"/>
      <c r="D84" s="196"/>
      <c r="G84" s="197"/>
      <c r="I84" s="197"/>
      <c r="J84" s="198"/>
      <c r="K84" s="198"/>
      <c r="L84" s="196"/>
      <c r="N84" s="196"/>
      <c r="O84" s="196"/>
    </row>
    <row r="85" spans="1:15" s="26" customFormat="1" ht="14.25">
      <c r="A85" s="194"/>
      <c r="B85" s="195"/>
      <c r="C85" s="196"/>
      <c r="D85" s="196"/>
      <c r="G85" s="197"/>
      <c r="I85" s="196"/>
      <c r="J85" s="198"/>
      <c r="K85" s="198"/>
      <c r="L85" s="196"/>
      <c r="N85" s="196"/>
      <c r="O85" s="196"/>
    </row>
    <row r="86" spans="1:15" s="26" customFormat="1" ht="14.25">
      <c r="A86" s="194"/>
      <c r="B86" s="195"/>
      <c r="C86" s="196"/>
      <c r="D86" s="196"/>
      <c r="G86" s="196"/>
      <c r="I86" s="197"/>
      <c r="J86" s="198"/>
      <c r="K86" s="198"/>
      <c r="L86" s="196"/>
      <c r="N86" s="196"/>
      <c r="O86" s="196"/>
    </row>
    <row r="87" spans="1:15" s="26" customFormat="1" ht="14.25">
      <c r="A87" s="194"/>
      <c r="B87" s="195"/>
      <c r="C87" s="196"/>
      <c r="D87" s="196"/>
      <c r="G87" s="197"/>
      <c r="I87" s="197"/>
      <c r="J87" s="198"/>
      <c r="K87" s="198"/>
      <c r="L87" s="196"/>
      <c r="N87" s="196"/>
      <c r="O87" s="196"/>
    </row>
    <row r="88" spans="1:15" s="26" customFormat="1" ht="14.25">
      <c r="A88" s="194"/>
      <c r="B88" s="195"/>
      <c r="C88" s="196"/>
      <c r="D88" s="196"/>
      <c r="G88" s="197"/>
      <c r="I88" s="197"/>
      <c r="J88" s="198"/>
      <c r="K88" s="198"/>
      <c r="L88" s="196"/>
      <c r="N88" s="196"/>
      <c r="O88" s="196"/>
    </row>
    <row r="89" spans="1:15" s="26" customFormat="1" ht="14.25">
      <c r="A89" s="194"/>
      <c r="B89" s="195"/>
      <c r="C89" s="196"/>
      <c r="D89" s="196"/>
      <c r="G89" s="197"/>
      <c r="I89" s="197"/>
      <c r="J89" s="198"/>
      <c r="K89" s="198"/>
      <c r="L89" s="196"/>
      <c r="N89" s="196"/>
      <c r="O89" s="196"/>
    </row>
    <row r="90" spans="1:15" s="26" customFormat="1" ht="14.25">
      <c r="A90" s="194"/>
      <c r="B90" s="195"/>
      <c r="C90" s="196"/>
      <c r="D90" s="196"/>
      <c r="G90" s="197"/>
      <c r="I90" s="197"/>
      <c r="J90" s="198"/>
      <c r="K90" s="198"/>
      <c r="L90" s="196"/>
      <c r="N90" s="196"/>
      <c r="O90" s="196"/>
    </row>
    <row r="91" spans="1:15" s="26" customFormat="1" ht="14.25">
      <c r="A91" s="194"/>
      <c r="B91" s="195"/>
      <c r="C91" s="196"/>
      <c r="D91" s="196"/>
      <c r="G91" s="197"/>
      <c r="I91" s="196"/>
      <c r="J91" s="198"/>
      <c r="K91" s="198"/>
      <c r="L91" s="196"/>
      <c r="N91" s="196"/>
      <c r="O91" s="196"/>
    </row>
    <row r="92" spans="1:15" s="26" customFormat="1" ht="14.25">
      <c r="A92" s="194"/>
      <c r="B92" s="195"/>
      <c r="C92" s="196"/>
      <c r="D92" s="196"/>
      <c r="G92" s="197"/>
      <c r="I92" s="196"/>
      <c r="J92" s="198"/>
      <c r="K92" s="198"/>
      <c r="L92" s="196"/>
      <c r="N92" s="196"/>
      <c r="O92" s="196"/>
    </row>
    <row r="93" spans="1:15" s="26" customFormat="1" ht="14.25">
      <c r="A93" s="194"/>
      <c r="B93" s="195"/>
      <c r="C93" s="196"/>
      <c r="D93" s="196"/>
      <c r="G93" s="197"/>
      <c r="I93" s="197"/>
      <c r="J93" s="198"/>
      <c r="K93" s="198"/>
      <c r="L93" s="196"/>
      <c r="N93" s="196"/>
      <c r="O93" s="196"/>
    </row>
    <row r="94" spans="1:15" s="26" customFormat="1" ht="14.25">
      <c r="A94" s="194"/>
      <c r="B94" s="195"/>
      <c r="C94" s="196"/>
      <c r="D94" s="196"/>
      <c r="G94" s="196"/>
      <c r="I94" s="197"/>
      <c r="J94" s="198"/>
      <c r="K94" s="198"/>
      <c r="L94" s="196"/>
      <c r="N94" s="196"/>
      <c r="O94" s="196"/>
    </row>
    <row r="95" spans="1:15" s="26" customFormat="1" ht="14.25">
      <c r="A95" s="194"/>
      <c r="B95" s="195"/>
      <c r="C95" s="196"/>
      <c r="D95" s="196"/>
      <c r="G95" s="197"/>
      <c r="I95" s="197"/>
      <c r="J95" s="198"/>
      <c r="K95" s="198"/>
      <c r="L95" s="196"/>
      <c r="N95" s="196"/>
      <c r="O95" s="197"/>
    </row>
    <row r="96" spans="1:15" s="26" customFormat="1" ht="14.25">
      <c r="A96" s="194"/>
      <c r="B96" s="195"/>
      <c r="C96" s="196"/>
      <c r="D96" s="196"/>
      <c r="G96" s="197"/>
      <c r="I96" s="197"/>
      <c r="J96" s="198"/>
      <c r="K96" s="198"/>
      <c r="L96" s="196"/>
      <c r="N96" s="196"/>
      <c r="O96" s="197"/>
    </row>
    <row r="97" spans="1:15" s="26" customFormat="1" ht="14.25">
      <c r="A97" s="194"/>
      <c r="B97" s="195"/>
      <c r="C97" s="196"/>
      <c r="D97" s="196"/>
      <c r="G97" s="196"/>
      <c r="I97" s="197"/>
      <c r="J97" s="198"/>
      <c r="K97" s="198"/>
      <c r="L97" s="196"/>
      <c r="N97" s="196"/>
      <c r="O97" s="197"/>
    </row>
    <row r="98" spans="1:15" s="26" customFormat="1" ht="14.25">
      <c r="A98" s="194"/>
      <c r="B98" s="195"/>
      <c r="C98" s="196"/>
      <c r="D98" s="196"/>
      <c r="G98" s="196"/>
      <c r="I98" s="197"/>
      <c r="J98" s="198"/>
      <c r="K98" s="198"/>
      <c r="L98" s="196"/>
      <c r="N98" s="196"/>
      <c r="O98" s="196"/>
    </row>
    <row r="99" spans="1:15" s="26" customFormat="1" ht="14.25">
      <c r="A99" s="194"/>
      <c r="B99" s="195"/>
      <c r="C99" s="196"/>
      <c r="D99" s="196"/>
      <c r="G99" s="197"/>
      <c r="I99" s="197"/>
      <c r="J99" s="198"/>
      <c r="K99" s="198"/>
      <c r="L99" s="196"/>
      <c r="N99" s="196"/>
      <c r="O99" s="196"/>
    </row>
    <row r="100" spans="1:15" s="26" customFormat="1" ht="14.25">
      <c r="A100" s="194"/>
      <c r="B100" s="195"/>
      <c r="C100" s="196"/>
      <c r="D100" s="196"/>
      <c r="G100" s="196"/>
      <c r="I100" s="197"/>
      <c r="J100" s="198"/>
      <c r="K100" s="198"/>
      <c r="L100" s="196"/>
      <c r="N100" s="196"/>
      <c r="O100" s="196"/>
    </row>
    <row r="101" spans="1:15" s="26" customFormat="1" ht="14.25">
      <c r="A101" s="194"/>
      <c r="B101" s="195"/>
      <c r="C101" s="196"/>
      <c r="D101" s="196"/>
      <c r="G101" s="197"/>
      <c r="I101" s="197"/>
      <c r="J101" s="198"/>
      <c r="K101" s="198"/>
      <c r="L101" s="196"/>
      <c r="N101" s="196"/>
      <c r="O101" s="196"/>
    </row>
    <row r="102" spans="1:15" s="26" customFormat="1" ht="14.25">
      <c r="A102" s="194"/>
      <c r="B102" s="195"/>
      <c r="C102" s="196"/>
      <c r="D102" s="196"/>
      <c r="G102" s="197"/>
      <c r="I102" s="197"/>
      <c r="J102" s="198"/>
      <c r="K102" s="198"/>
      <c r="L102" s="196"/>
      <c r="N102" s="196"/>
      <c r="O102" s="196"/>
    </row>
    <row r="103" spans="1:15" s="26" customFormat="1" ht="14.25">
      <c r="A103" s="194"/>
      <c r="B103" s="195"/>
      <c r="C103" s="196"/>
      <c r="D103" s="196"/>
      <c r="G103" s="197"/>
      <c r="I103" s="197"/>
      <c r="J103" s="198"/>
      <c r="K103" s="198"/>
      <c r="L103" s="196"/>
      <c r="N103" s="196"/>
      <c r="O103" s="196"/>
    </row>
    <row r="104" spans="1:15" s="26" customFormat="1" ht="14.25">
      <c r="A104" s="194"/>
      <c r="B104" s="195"/>
      <c r="C104" s="196"/>
      <c r="D104" s="196"/>
      <c r="G104" s="196"/>
      <c r="I104" s="197"/>
      <c r="J104" s="198"/>
      <c r="K104" s="198"/>
      <c r="L104" s="196"/>
      <c r="N104" s="196"/>
      <c r="O104" s="196"/>
    </row>
    <row r="105" spans="1:15" s="26" customFormat="1" ht="14.25">
      <c r="A105" s="194"/>
      <c r="B105" s="195"/>
      <c r="C105" s="196"/>
      <c r="D105" s="196"/>
      <c r="G105" s="197"/>
      <c r="I105" s="197"/>
      <c r="J105" s="198"/>
      <c r="K105" s="198"/>
      <c r="L105" s="196"/>
      <c r="N105" s="196"/>
      <c r="O105" s="196"/>
    </row>
    <row r="106" spans="1:15" s="26" customFormat="1" ht="14.25">
      <c r="A106" s="194"/>
      <c r="B106" s="195"/>
      <c r="C106" s="196"/>
      <c r="D106" s="196"/>
      <c r="G106" s="197"/>
      <c r="I106" s="197"/>
      <c r="J106" s="198"/>
      <c r="K106" s="198"/>
      <c r="L106" s="196"/>
      <c r="N106" s="196"/>
      <c r="O106" s="196"/>
    </row>
    <row r="107" spans="1:15" s="26" customFormat="1" ht="14.25">
      <c r="A107" s="194"/>
      <c r="B107" s="195"/>
      <c r="C107" s="196"/>
      <c r="D107" s="196"/>
      <c r="G107" s="197"/>
      <c r="I107" s="197"/>
      <c r="J107" s="198"/>
      <c r="K107" s="198"/>
      <c r="L107" s="196"/>
      <c r="N107" s="196"/>
      <c r="O107" s="196"/>
    </row>
    <row r="108" spans="1:15" s="26" customFormat="1" ht="14.25">
      <c r="A108" s="194"/>
      <c r="B108" s="195"/>
      <c r="C108" s="196"/>
      <c r="D108" s="196"/>
      <c r="G108" s="197"/>
      <c r="I108" s="197"/>
      <c r="J108" s="198"/>
      <c r="K108" s="198"/>
      <c r="L108" s="196"/>
      <c r="N108" s="196"/>
      <c r="O108" s="196"/>
    </row>
    <row r="109" spans="1:15" s="26" customFormat="1" ht="14.25">
      <c r="A109" s="194"/>
      <c r="B109" s="195"/>
      <c r="C109" s="196"/>
      <c r="D109" s="196"/>
      <c r="G109" s="196"/>
      <c r="I109" s="197"/>
      <c r="J109" s="198"/>
      <c r="K109" s="198"/>
      <c r="L109" s="196"/>
      <c r="N109" s="196"/>
      <c r="O109" s="196"/>
    </row>
    <row r="110" spans="1:15" s="26" customFormat="1" ht="14.25">
      <c r="A110" s="194"/>
      <c r="B110" s="195"/>
      <c r="C110" s="196"/>
      <c r="D110" s="196"/>
      <c r="G110" s="196"/>
      <c r="I110" s="197"/>
      <c r="J110" s="198"/>
      <c r="K110" s="198"/>
      <c r="L110" s="196"/>
      <c r="N110" s="196"/>
      <c r="O110" s="196"/>
    </row>
    <row r="111" spans="1:15" s="26" customFormat="1" ht="14.25">
      <c r="A111" s="194"/>
      <c r="B111" s="195"/>
      <c r="C111" s="196"/>
      <c r="D111" s="196"/>
      <c r="G111" s="196"/>
      <c r="I111" s="197"/>
      <c r="J111" s="198"/>
      <c r="K111" s="198"/>
      <c r="L111" s="196"/>
      <c r="N111" s="196"/>
      <c r="O111" s="196"/>
    </row>
    <row r="112" spans="1:15" s="26" customFormat="1" ht="14.25">
      <c r="A112" s="194"/>
      <c r="B112" s="195"/>
      <c r="C112" s="196"/>
      <c r="D112" s="196"/>
      <c r="G112" s="197"/>
      <c r="I112" s="197"/>
      <c r="J112" s="198"/>
      <c r="K112" s="198"/>
      <c r="L112" s="196"/>
      <c r="N112" s="196"/>
      <c r="O112" s="196"/>
    </row>
    <row r="113" spans="1:15" s="26" customFormat="1" ht="14.25">
      <c r="A113" s="194"/>
      <c r="B113" s="195"/>
      <c r="C113" s="196"/>
      <c r="D113" s="196"/>
      <c r="G113" s="196"/>
      <c r="I113" s="197"/>
      <c r="J113" s="198"/>
      <c r="K113" s="198"/>
      <c r="L113" s="196"/>
      <c r="N113" s="196"/>
      <c r="O113" s="196"/>
    </row>
    <row r="114" spans="1:15" s="26" customFormat="1" ht="14.25">
      <c r="A114" s="194"/>
      <c r="B114" s="195"/>
      <c r="C114" s="196"/>
      <c r="D114" s="196"/>
      <c r="G114" s="196"/>
      <c r="I114" s="197"/>
      <c r="J114" s="198"/>
      <c r="K114" s="198"/>
      <c r="L114" s="196"/>
      <c r="N114" s="196"/>
      <c r="O114" s="196"/>
    </row>
    <row r="115" spans="1:15" s="26" customFormat="1" ht="14.25">
      <c r="A115" s="194"/>
      <c r="B115" s="195"/>
      <c r="C115" s="196"/>
      <c r="D115" s="196"/>
      <c r="G115" s="196"/>
      <c r="I115" s="197"/>
      <c r="J115" s="198"/>
      <c r="K115" s="198"/>
      <c r="L115" s="196"/>
      <c r="N115" s="196"/>
      <c r="O115" s="196"/>
    </row>
    <row r="116" spans="1:15" s="26" customFormat="1" ht="14.25">
      <c r="A116" s="194"/>
      <c r="B116" s="195"/>
      <c r="C116" s="196"/>
      <c r="D116" s="196"/>
      <c r="G116" s="196"/>
      <c r="I116" s="197"/>
      <c r="J116" s="198"/>
      <c r="K116" s="198"/>
      <c r="L116" s="196"/>
      <c r="N116" s="196"/>
      <c r="O116" s="196"/>
    </row>
    <row r="117" spans="1:15" s="26" customFormat="1" ht="14.25">
      <c r="A117" s="194"/>
      <c r="B117" s="195"/>
      <c r="C117" s="196"/>
      <c r="D117" s="196"/>
      <c r="G117" s="196"/>
      <c r="I117" s="197"/>
      <c r="J117" s="198"/>
      <c r="K117" s="198"/>
      <c r="L117" s="196"/>
      <c r="N117" s="196"/>
      <c r="O117" s="196"/>
    </row>
    <row r="118" spans="1:15" s="26" customFormat="1" ht="14.25">
      <c r="A118" s="194"/>
      <c r="B118" s="195"/>
      <c r="C118" s="196"/>
      <c r="D118" s="196"/>
      <c r="G118" s="196"/>
      <c r="I118" s="197"/>
      <c r="J118" s="198"/>
      <c r="K118" s="198"/>
      <c r="L118" s="196"/>
      <c r="N118" s="196"/>
      <c r="O118" s="196"/>
    </row>
    <row r="119" spans="1:15" s="26" customFormat="1" ht="14.25">
      <c r="A119" s="194"/>
      <c r="B119" s="195"/>
      <c r="C119" s="196"/>
      <c r="D119" s="196"/>
      <c r="G119" s="196"/>
      <c r="I119" s="197"/>
      <c r="J119" s="198"/>
      <c r="K119" s="198"/>
      <c r="L119" s="196"/>
      <c r="N119" s="196"/>
      <c r="O119" s="196"/>
    </row>
    <row r="120" spans="1:15" s="26" customFormat="1" ht="14.25">
      <c r="A120" s="194"/>
      <c r="B120" s="195"/>
      <c r="C120" s="196"/>
      <c r="D120" s="196"/>
      <c r="G120" s="196"/>
      <c r="I120" s="197"/>
      <c r="J120" s="198"/>
      <c r="K120" s="198"/>
      <c r="L120" s="196"/>
      <c r="N120" s="196"/>
      <c r="O120" s="196"/>
    </row>
    <row r="121" spans="1:15" s="26" customFormat="1" ht="14.25">
      <c r="A121" s="194"/>
      <c r="B121" s="195"/>
      <c r="C121" s="196"/>
      <c r="D121" s="196"/>
      <c r="G121" s="196"/>
      <c r="I121" s="197"/>
      <c r="J121" s="198"/>
      <c r="K121" s="198"/>
      <c r="L121" s="196"/>
      <c r="N121" s="196"/>
      <c r="O121" s="196"/>
    </row>
    <row r="122" spans="1:15" s="26" customFormat="1" ht="14.25">
      <c r="A122" s="194"/>
      <c r="B122" s="195"/>
      <c r="C122" s="196"/>
      <c r="D122" s="196"/>
      <c r="G122" s="196"/>
      <c r="I122" s="197"/>
      <c r="J122" s="198"/>
      <c r="K122" s="198"/>
      <c r="L122" s="196"/>
      <c r="N122" s="196"/>
      <c r="O122" s="196"/>
    </row>
    <row r="123" spans="1:15" s="26" customFormat="1" ht="14.25">
      <c r="A123" s="194"/>
      <c r="B123" s="195"/>
      <c r="C123" s="196"/>
      <c r="D123" s="196"/>
      <c r="G123" s="196"/>
      <c r="I123" s="197"/>
      <c r="J123" s="198"/>
      <c r="K123" s="198"/>
      <c r="L123" s="196"/>
      <c r="N123" s="196"/>
      <c r="O123" s="196"/>
    </row>
    <row r="124" spans="1:15" s="26" customFormat="1" ht="14.25">
      <c r="A124" s="194"/>
      <c r="B124" s="195"/>
      <c r="C124" s="196"/>
      <c r="D124" s="196"/>
      <c r="G124" s="197"/>
      <c r="I124" s="197"/>
      <c r="J124" s="198"/>
      <c r="K124" s="198"/>
      <c r="L124" s="196"/>
      <c r="N124" s="196"/>
      <c r="O124" s="196"/>
    </row>
    <row r="125" spans="1:15" s="26" customFormat="1" ht="14.25">
      <c r="A125" s="194"/>
      <c r="B125" s="195"/>
      <c r="C125" s="196"/>
      <c r="D125" s="196"/>
      <c r="G125" s="196"/>
      <c r="I125" s="197"/>
      <c r="J125" s="198"/>
      <c r="K125" s="198"/>
      <c r="L125" s="196"/>
      <c r="N125" s="196"/>
      <c r="O125" s="196"/>
    </row>
    <row r="126" spans="1:15" s="26" customFormat="1" ht="14.25">
      <c r="A126" s="194"/>
      <c r="B126" s="195"/>
      <c r="C126" s="196"/>
      <c r="D126" s="196"/>
      <c r="G126" s="197"/>
      <c r="I126" s="197"/>
      <c r="J126" s="198"/>
      <c r="K126" s="198"/>
      <c r="L126" s="196"/>
      <c r="N126" s="196"/>
      <c r="O126" s="196"/>
    </row>
    <row r="127" spans="1:15" s="26" customFormat="1" ht="14.25">
      <c r="A127" s="194"/>
      <c r="B127" s="195"/>
      <c r="C127" s="196"/>
      <c r="D127" s="196"/>
      <c r="G127" s="197"/>
      <c r="I127" s="197"/>
      <c r="J127" s="198"/>
      <c r="K127" s="198"/>
      <c r="L127" s="196"/>
      <c r="N127" s="196"/>
      <c r="O127" s="196"/>
    </row>
    <row r="128" spans="1:15" s="26" customFormat="1" ht="14.25">
      <c r="A128" s="194"/>
      <c r="B128" s="195"/>
      <c r="C128" s="196"/>
      <c r="D128" s="196"/>
      <c r="G128" s="196"/>
      <c r="I128" s="197"/>
      <c r="J128" s="198"/>
      <c r="K128" s="198"/>
      <c r="L128" s="196"/>
      <c r="N128" s="196"/>
      <c r="O128" s="196"/>
    </row>
    <row r="129" spans="1:15" s="26" customFormat="1" ht="14.25">
      <c r="A129" s="194"/>
      <c r="B129" s="195"/>
      <c r="C129" s="196"/>
      <c r="D129" s="196"/>
      <c r="G129" s="197"/>
      <c r="I129" s="197"/>
      <c r="J129" s="198"/>
      <c r="K129" s="198"/>
      <c r="L129" s="196"/>
      <c r="N129" s="196"/>
      <c r="O129" s="196"/>
    </row>
    <row r="130" spans="1:15" s="26" customFormat="1" ht="14.25">
      <c r="A130" s="194"/>
      <c r="B130" s="195"/>
      <c r="C130" s="196"/>
      <c r="D130" s="196"/>
      <c r="G130" s="196"/>
      <c r="I130" s="197"/>
      <c r="J130" s="198"/>
      <c r="K130" s="198"/>
      <c r="L130" s="196"/>
      <c r="N130" s="196"/>
      <c r="O130" s="196"/>
    </row>
    <row r="131" spans="1:15" s="26" customFormat="1" ht="14.25">
      <c r="A131" s="194"/>
      <c r="B131" s="195"/>
      <c r="C131" s="196"/>
      <c r="D131" s="196"/>
      <c r="G131" s="197"/>
      <c r="I131" s="197"/>
      <c r="J131" s="198"/>
      <c r="K131" s="198"/>
      <c r="L131" s="196"/>
      <c r="N131" s="196"/>
      <c r="O131" s="196"/>
    </row>
    <row r="132" spans="1:15" s="26" customFormat="1" ht="14.25">
      <c r="A132" s="194"/>
      <c r="B132" s="195"/>
      <c r="C132" s="196"/>
      <c r="D132" s="196"/>
      <c r="G132" s="197"/>
      <c r="I132" s="197"/>
      <c r="J132" s="198"/>
      <c r="K132" s="198"/>
      <c r="L132" s="196"/>
      <c r="N132" s="196"/>
      <c r="O132" s="196"/>
    </row>
    <row r="133" spans="1:15" s="26" customFormat="1" ht="14.25">
      <c r="A133" s="194"/>
      <c r="B133" s="195"/>
      <c r="C133" s="196"/>
      <c r="D133" s="196"/>
      <c r="G133" s="196"/>
      <c r="I133" s="197"/>
      <c r="J133" s="198"/>
      <c r="K133" s="198"/>
      <c r="L133" s="196"/>
      <c r="N133" s="196"/>
      <c r="O133" s="196"/>
    </row>
    <row r="134" spans="1:15" s="26" customFormat="1" ht="14.25">
      <c r="A134" s="194"/>
      <c r="B134" s="195"/>
      <c r="C134" s="196"/>
      <c r="D134" s="196"/>
      <c r="G134" s="196"/>
      <c r="I134" s="197"/>
      <c r="J134" s="198"/>
      <c r="K134" s="198"/>
      <c r="L134" s="196"/>
      <c r="N134" s="196"/>
      <c r="O134" s="196"/>
    </row>
    <row r="135" spans="1:15" s="26" customFormat="1" ht="14.25">
      <c r="A135" s="194"/>
      <c r="B135" s="195"/>
      <c r="C135" s="196"/>
      <c r="D135" s="196"/>
      <c r="G135" s="196"/>
      <c r="I135" s="197"/>
      <c r="J135" s="198"/>
      <c r="K135" s="198"/>
      <c r="L135" s="196"/>
      <c r="N135" s="196"/>
      <c r="O135" s="196"/>
    </row>
    <row r="136" spans="1:15" s="26" customFormat="1" ht="14.25">
      <c r="A136" s="194"/>
      <c r="B136" s="195"/>
      <c r="C136" s="196"/>
      <c r="D136" s="196"/>
      <c r="G136" s="196"/>
      <c r="I136" s="197"/>
      <c r="J136" s="198"/>
      <c r="K136" s="198"/>
      <c r="L136" s="196"/>
      <c r="N136" s="196"/>
      <c r="O136" s="196"/>
    </row>
    <row r="137" spans="1:15" s="26" customFormat="1" ht="14.25">
      <c r="A137" s="194"/>
      <c r="B137" s="195"/>
      <c r="C137" s="196"/>
      <c r="D137" s="196"/>
      <c r="G137" s="197"/>
      <c r="I137" s="197"/>
      <c r="J137" s="198"/>
      <c r="K137" s="198"/>
      <c r="L137" s="196"/>
      <c r="N137" s="196"/>
      <c r="O137" s="197"/>
    </row>
    <row r="138" spans="1:15" s="26" customFormat="1" ht="14.25">
      <c r="A138" s="194"/>
      <c r="B138" s="195"/>
      <c r="C138" s="196"/>
      <c r="D138" s="196"/>
      <c r="G138" s="196"/>
      <c r="I138" s="197"/>
      <c r="J138" s="198"/>
      <c r="K138" s="198"/>
      <c r="L138" s="196"/>
      <c r="N138" s="196"/>
      <c r="O138" s="196"/>
    </row>
    <row r="139" spans="1:15" s="26" customFormat="1" ht="14.25">
      <c r="A139" s="194"/>
      <c r="B139" s="195"/>
      <c r="C139" s="196"/>
      <c r="D139" s="196"/>
      <c r="G139" s="197"/>
      <c r="I139" s="197"/>
      <c r="J139" s="198"/>
      <c r="K139" s="198"/>
      <c r="L139" s="196"/>
      <c r="N139" s="196"/>
      <c r="O139" s="196"/>
    </row>
    <row r="140" spans="1:15" s="26" customFormat="1" ht="14.25">
      <c r="A140" s="194"/>
      <c r="B140" s="195"/>
      <c r="C140" s="196"/>
      <c r="D140" s="196"/>
      <c r="G140" s="197"/>
      <c r="I140" s="196"/>
      <c r="J140" s="198"/>
      <c r="K140" s="198"/>
      <c r="L140" s="196"/>
      <c r="N140" s="196"/>
      <c r="O140" s="196"/>
    </row>
    <row r="141" spans="1:15" s="26" customFormat="1" ht="14.25">
      <c r="A141" s="194"/>
      <c r="B141" s="195"/>
      <c r="C141" s="196"/>
      <c r="D141" s="196"/>
      <c r="G141" s="197"/>
      <c r="I141" s="196"/>
      <c r="J141" s="198"/>
      <c r="K141" s="198"/>
      <c r="L141" s="196"/>
      <c r="N141" s="196"/>
      <c r="O141" s="196"/>
    </row>
    <row r="142" spans="1:15" s="26" customFormat="1" ht="14.25">
      <c r="A142" s="194"/>
      <c r="B142" s="195"/>
      <c r="C142" s="196"/>
      <c r="D142" s="196"/>
      <c r="G142" s="196"/>
      <c r="I142" s="197"/>
      <c r="J142" s="198"/>
      <c r="K142" s="198"/>
      <c r="L142" s="196"/>
      <c r="N142" s="196"/>
      <c r="O142" s="196"/>
    </row>
    <row r="143" spans="1:15" s="26" customFormat="1" ht="14.25">
      <c r="A143" s="194"/>
      <c r="B143" s="195"/>
      <c r="C143" s="196"/>
      <c r="D143" s="196"/>
      <c r="G143" s="197"/>
      <c r="I143" s="196"/>
      <c r="J143" s="198"/>
      <c r="K143" s="198"/>
      <c r="L143" s="196"/>
      <c r="N143" s="196"/>
      <c r="O143" s="196"/>
    </row>
    <row r="144" spans="1:15" s="26" customFormat="1" ht="14.25">
      <c r="A144" s="194"/>
      <c r="B144" s="195"/>
      <c r="C144" s="196"/>
      <c r="D144" s="196"/>
      <c r="G144" s="197"/>
      <c r="I144" s="197"/>
      <c r="J144" s="198"/>
      <c r="K144" s="198"/>
      <c r="L144" s="196"/>
      <c r="N144" s="196"/>
      <c r="O144" s="196"/>
    </row>
    <row r="145" spans="1:15" s="26" customFormat="1" ht="14.25">
      <c r="A145" s="194"/>
      <c r="B145" s="195"/>
      <c r="C145" s="196"/>
      <c r="D145" s="196"/>
      <c r="G145" s="196"/>
      <c r="I145" s="196"/>
      <c r="J145" s="198"/>
      <c r="K145" s="198"/>
      <c r="L145" s="196"/>
      <c r="N145" s="196"/>
      <c r="O145" s="196"/>
    </row>
    <row r="146" spans="1:15" s="26" customFormat="1" ht="14.25">
      <c r="A146" s="194"/>
      <c r="B146" s="195"/>
      <c r="C146" s="196"/>
      <c r="D146" s="196"/>
      <c r="G146" s="196"/>
      <c r="I146" s="197"/>
      <c r="J146" s="198"/>
      <c r="K146" s="198"/>
      <c r="L146" s="196"/>
      <c r="N146" s="196"/>
      <c r="O146" s="196"/>
    </row>
    <row r="147" spans="1:15" s="26" customFormat="1" ht="14.25">
      <c r="A147" s="194"/>
      <c r="B147" s="195"/>
      <c r="C147" s="196"/>
      <c r="D147" s="196"/>
      <c r="G147" s="196"/>
      <c r="I147" s="197"/>
      <c r="J147" s="198"/>
      <c r="K147" s="198"/>
      <c r="L147" s="196"/>
      <c r="N147" s="196"/>
      <c r="O147" s="196"/>
    </row>
    <row r="148" spans="1:15" s="26" customFormat="1" ht="14.25">
      <c r="A148" s="194"/>
      <c r="B148" s="195"/>
      <c r="C148" s="196"/>
      <c r="D148" s="196"/>
      <c r="G148" s="197"/>
      <c r="I148" s="196"/>
      <c r="J148" s="198"/>
      <c r="K148" s="198"/>
      <c r="L148" s="196"/>
      <c r="N148" s="196"/>
      <c r="O148" s="196"/>
    </row>
    <row r="149" spans="1:15" s="26" customFormat="1" ht="14.25">
      <c r="A149" s="194"/>
      <c r="B149" s="195"/>
      <c r="C149" s="196"/>
      <c r="D149" s="196"/>
      <c r="G149" s="196"/>
      <c r="I149" s="197"/>
      <c r="J149" s="198"/>
      <c r="K149" s="198"/>
      <c r="L149" s="196"/>
      <c r="N149" s="196"/>
      <c r="O149" s="196"/>
    </row>
    <row r="150" spans="1:15" s="26" customFormat="1" ht="14.25">
      <c r="A150" s="194"/>
      <c r="B150" s="195"/>
      <c r="C150" s="196"/>
      <c r="D150" s="196"/>
      <c r="G150" s="196"/>
      <c r="I150" s="197"/>
      <c r="J150" s="198"/>
      <c r="K150" s="198"/>
      <c r="L150" s="196"/>
      <c r="N150" s="196"/>
      <c r="O150" s="196"/>
    </row>
    <row r="151" spans="1:15" s="26" customFormat="1" ht="14.25">
      <c r="A151" s="194"/>
      <c r="B151" s="195"/>
      <c r="C151" s="196"/>
      <c r="D151" s="196"/>
      <c r="G151" s="196"/>
      <c r="I151" s="197"/>
      <c r="J151" s="198"/>
      <c r="K151" s="198"/>
      <c r="L151" s="196"/>
      <c r="N151" s="196"/>
      <c r="O151" s="196"/>
    </row>
    <row r="152" spans="1:15" s="26" customFormat="1" ht="14.25">
      <c r="A152" s="194"/>
      <c r="B152" s="195"/>
      <c r="C152" s="196"/>
      <c r="D152" s="196"/>
      <c r="G152" s="196"/>
      <c r="I152" s="197"/>
      <c r="J152" s="198"/>
      <c r="K152" s="198"/>
      <c r="L152" s="196"/>
      <c r="N152" s="196"/>
      <c r="O152" s="196"/>
    </row>
    <row r="153" spans="1:15" s="26" customFormat="1" ht="14.25">
      <c r="A153" s="194"/>
      <c r="B153" s="195"/>
      <c r="C153" s="196"/>
      <c r="D153" s="196"/>
      <c r="G153" s="196"/>
      <c r="I153" s="197"/>
      <c r="J153" s="198"/>
      <c r="K153" s="198"/>
      <c r="L153" s="196"/>
      <c r="N153" s="196"/>
      <c r="O153" s="196"/>
    </row>
    <row r="154" spans="1:15" s="26" customFormat="1" ht="14.25">
      <c r="A154" s="194"/>
      <c r="B154" s="195"/>
      <c r="C154" s="196"/>
      <c r="D154" s="196"/>
      <c r="G154" s="196"/>
      <c r="I154" s="197"/>
      <c r="J154" s="198"/>
      <c r="K154" s="198"/>
      <c r="L154" s="196"/>
      <c r="N154" s="196"/>
      <c r="O154" s="196"/>
    </row>
    <row r="155" spans="1:15" s="26" customFormat="1" ht="14.25">
      <c r="A155" s="194"/>
      <c r="B155" s="195"/>
      <c r="C155" s="196"/>
      <c r="D155" s="196"/>
      <c r="G155" s="196"/>
      <c r="I155" s="197"/>
      <c r="J155" s="198"/>
      <c r="K155" s="198"/>
      <c r="L155" s="196"/>
      <c r="N155" s="196"/>
      <c r="O155" s="196"/>
    </row>
    <row r="156" spans="1:15" s="26" customFormat="1" ht="14.25">
      <c r="A156" s="194"/>
      <c r="B156" s="195"/>
      <c r="C156" s="196"/>
      <c r="D156" s="196"/>
      <c r="G156" s="196"/>
      <c r="I156" s="197"/>
      <c r="J156" s="198"/>
      <c r="K156" s="198"/>
      <c r="L156" s="196"/>
      <c r="N156" s="196"/>
      <c r="O156" s="196"/>
    </row>
    <row r="157" spans="1:15" s="26" customFormat="1" ht="14.25">
      <c r="A157" s="194"/>
      <c r="B157" s="195"/>
      <c r="C157" s="196"/>
      <c r="D157" s="196"/>
      <c r="G157" s="196"/>
      <c r="I157" s="197"/>
      <c r="J157" s="198"/>
      <c r="K157" s="198"/>
      <c r="L157" s="196"/>
      <c r="N157" s="196"/>
      <c r="O157" s="196"/>
    </row>
    <row r="158" spans="1:15" s="26" customFormat="1" ht="14.25">
      <c r="A158" s="194"/>
      <c r="B158" s="195"/>
      <c r="C158" s="196"/>
      <c r="D158" s="196"/>
      <c r="G158" s="196"/>
      <c r="I158" s="197"/>
      <c r="J158" s="198"/>
      <c r="K158" s="198"/>
      <c r="L158" s="196"/>
      <c r="N158" s="196"/>
      <c r="O158" s="196"/>
    </row>
    <row r="159" spans="1:15" s="26" customFormat="1" ht="14.25">
      <c r="A159" s="194"/>
      <c r="B159" s="195"/>
      <c r="C159" s="196"/>
      <c r="D159" s="196"/>
      <c r="G159" s="196"/>
      <c r="I159" s="197"/>
      <c r="J159" s="198"/>
      <c r="K159" s="198"/>
      <c r="L159" s="196"/>
      <c r="N159" s="196"/>
      <c r="O159" s="196"/>
    </row>
    <row r="160" spans="1:15" s="26" customFormat="1" ht="14.25">
      <c r="A160" s="194"/>
      <c r="B160" s="195"/>
      <c r="C160" s="196"/>
      <c r="D160" s="196"/>
      <c r="G160" s="196"/>
      <c r="I160" s="197"/>
      <c r="J160" s="198"/>
      <c r="K160" s="198"/>
      <c r="L160" s="196"/>
      <c r="N160" s="196"/>
      <c r="O160" s="196"/>
    </row>
    <row r="161" spans="1:15" s="26" customFormat="1" ht="14.25">
      <c r="A161" s="194"/>
      <c r="B161" s="195"/>
      <c r="C161" s="196"/>
      <c r="D161" s="196"/>
      <c r="G161" s="196"/>
      <c r="I161" s="197"/>
      <c r="J161" s="198"/>
      <c r="K161" s="198"/>
      <c r="L161" s="196"/>
      <c r="N161" s="196"/>
      <c r="O161" s="196"/>
    </row>
    <row r="162" spans="1:15" s="26" customFormat="1" ht="14.25">
      <c r="A162" s="194"/>
      <c r="B162" s="195"/>
      <c r="C162" s="196"/>
      <c r="D162" s="196"/>
      <c r="G162" s="196"/>
      <c r="I162" s="197"/>
      <c r="J162" s="198"/>
      <c r="K162" s="198"/>
      <c r="L162" s="196"/>
      <c r="N162" s="196"/>
      <c r="O162" s="196"/>
    </row>
    <row r="163" spans="1:15" s="26" customFormat="1" ht="14.25">
      <c r="A163" s="194"/>
      <c r="B163" s="195"/>
      <c r="C163" s="196"/>
      <c r="D163" s="196"/>
      <c r="G163" s="196"/>
      <c r="I163" s="197"/>
      <c r="J163" s="198"/>
      <c r="K163" s="198"/>
      <c r="L163" s="196"/>
      <c r="N163" s="196"/>
      <c r="O163" s="196"/>
    </row>
    <row r="164" spans="1:15" s="26" customFormat="1" ht="14.25">
      <c r="A164" s="194"/>
      <c r="B164" s="195"/>
      <c r="C164" s="196"/>
      <c r="D164" s="196"/>
      <c r="G164" s="197"/>
      <c r="I164" s="197"/>
      <c r="J164" s="198"/>
      <c r="K164" s="198"/>
      <c r="L164" s="196"/>
      <c r="N164" s="196"/>
      <c r="O164" s="197"/>
    </row>
    <row r="165" spans="1:15" s="26" customFormat="1" ht="14.25">
      <c r="A165" s="194"/>
      <c r="B165" s="195"/>
      <c r="C165" s="196"/>
      <c r="D165" s="196"/>
      <c r="G165" s="197"/>
      <c r="I165" s="197"/>
      <c r="J165" s="198"/>
      <c r="K165" s="198"/>
      <c r="L165" s="196"/>
      <c r="N165" s="196"/>
      <c r="O165" s="197"/>
    </row>
    <row r="166" spans="1:15" s="26" customFormat="1" ht="14.25">
      <c r="A166" s="194"/>
      <c r="B166" s="195"/>
      <c r="C166" s="196"/>
      <c r="D166" s="196"/>
      <c r="G166" s="197"/>
      <c r="I166" s="197"/>
      <c r="J166" s="198"/>
      <c r="K166" s="198"/>
      <c r="L166" s="196"/>
      <c r="N166" s="196"/>
      <c r="O166" s="197"/>
    </row>
    <row r="167" spans="1:15" s="26" customFormat="1" ht="14.25">
      <c r="A167" s="194"/>
      <c r="B167" s="195"/>
      <c r="C167" s="196"/>
      <c r="D167" s="196"/>
      <c r="G167" s="197"/>
      <c r="I167" s="197"/>
      <c r="J167" s="198"/>
      <c r="K167" s="198"/>
      <c r="L167" s="196"/>
      <c r="N167" s="196"/>
      <c r="O167" s="197"/>
    </row>
    <row r="168" spans="1:15" s="26" customFormat="1" ht="14.25">
      <c r="A168" s="194"/>
      <c r="B168" s="195"/>
      <c r="C168" s="196"/>
      <c r="D168" s="196"/>
      <c r="G168" s="196"/>
      <c r="I168" s="197"/>
      <c r="J168" s="198"/>
      <c r="K168" s="198"/>
      <c r="L168" s="196"/>
      <c r="N168" s="196"/>
      <c r="O168" s="196"/>
    </row>
    <row r="169" spans="1:15" s="26" customFormat="1" ht="14.25">
      <c r="A169" s="194"/>
      <c r="B169" s="195"/>
      <c r="C169" s="196"/>
      <c r="D169" s="196"/>
      <c r="G169" s="197"/>
      <c r="I169" s="197"/>
      <c r="J169" s="198"/>
      <c r="K169" s="198"/>
      <c r="L169" s="196"/>
      <c r="N169" s="196"/>
      <c r="O169" s="196"/>
    </row>
    <row r="170" spans="1:15" s="26" customFormat="1" ht="14.25">
      <c r="A170" s="194"/>
      <c r="B170" s="195"/>
      <c r="C170" s="196"/>
      <c r="D170" s="196"/>
      <c r="G170" s="196"/>
      <c r="I170" s="197"/>
      <c r="J170" s="198"/>
      <c r="K170" s="198"/>
      <c r="L170" s="196"/>
      <c r="N170" s="196"/>
      <c r="O170" s="196"/>
    </row>
    <row r="171" spans="1:15" s="26" customFormat="1" ht="14.25">
      <c r="A171" s="194"/>
      <c r="B171" s="195"/>
      <c r="C171" s="196"/>
      <c r="D171" s="196"/>
      <c r="G171" s="196"/>
      <c r="I171" s="197"/>
      <c r="J171" s="198"/>
      <c r="K171" s="198"/>
      <c r="L171" s="196"/>
      <c r="N171" s="196"/>
      <c r="O171" s="196"/>
    </row>
    <row r="172" spans="1:15" s="26" customFormat="1" ht="14.25">
      <c r="A172" s="194"/>
      <c r="B172" s="195"/>
      <c r="C172" s="196"/>
      <c r="D172" s="196"/>
      <c r="G172" s="197"/>
      <c r="I172" s="197"/>
      <c r="J172" s="198"/>
      <c r="K172" s="198"/>
      <c r="L172" s="196"/>
      <c r="N172" s="196"/>
      <c r="O172" s="196"/>
    </row>
    <row r="173" spans="1:15" s="26" customFormat="1" ht="14.25">
      <c r="A173" s="194"/>
      <c r="B173" s="195"/>
      <c r="C173" s="196"/>
      <c r="D173" s="196"/>
      <c r="G173" s="197"/>
      <c r="I173" s="197"/>
      <c r="J173" s="198"/>
      <c r="K173" s="198"/>
      <c r="L173" s="196"/>
      <c r="N173" s="196"/>
      <c r="O173" s="196"/>
    </row>
    <row r="174" spans="1:15" s="26" customFormat="1" ht="14.25">
      <c r="A174" s="194"/>
      <c r="B174" s="195"/>
      <c r="C174" s="196"/>
      <c r="D174" s="196"/>
      <c r="G174" s="197"/>
      <c r="I174" s="197"/>
      <c r="J174" s="198"/>
      <c r="K174" s="198"/>
      <c r="L174" s="196"/>
      <c r="N174" s="196"/>
      <c r="O174" s="197"/>
    </row>
    <row r="175" spans="1:15" s="26" customFormat="1" ht="14.25">
      <c r="A175" s="194"/>
      <c r="B175" s="195"/>
      <c r="C175" s="196"/>
      <c r="D175" s="196"/>
      <c r="G175" s="197"/>
      <c r="I175" s="197"/>
      <c r="J175" s="198"/>
      <c r="K175" s="198"/>
      <c r="L175" s="196"/>
      <c r="N175" s="196"/>
      <c r="O175" s="196"/>
    </row>
    <row r="176" spans="1:15" s="26" customFormat="1" ht="14.25">
      <c r="A176" s="194"/>
      <c r="B176" s="195"/>
      <c r="C176" s="196"/>
      <c r="D176" s="196"/>
      <c r="G176" s="197"/>
      <c r="I176" s="196"/>
      <c r="J176" s="198"/>
      <c r="K176" s="198"/>
      <c r="L176" s="196"/>
      <c r="N176" s="196"/>
      <c r="O176" s="196"/>
    </row>
    <row r="177" spans="1:15" s="26" customFormat="1" ht="14.25">
      <c r="A177" s="194"/>
      <c r="B177" s="195"/>
      <c r="C177" s="196"/>
      <c r="D177" s="196"/>
      <c r="G177" s="197"/>
      <c r="I177" s="196"/>
      <c r="J177" s="198"/>
      <c r="K177" s="198"/>
      <c r="L177" s="196"/>
      <c r="N177" s="196"/>
      <c r="O177" s="196"/>
    </row>
    <row r="178" spans="1:15" s="26" customFormat="1" ht="14.25">
      <c r="A178" s="194"/>
      <c r="B178" s="195"/>
      <c r="C178" s="196"/>
      <c r="D178" s="196"/>
      <c r="G178" s="197"/>
      <c r="I178" s="197"/>
      <c r="J178" s="198"/>
      <c r="K178" s="198"/>
      <c r="L178" s="196"/>
      <c r="N178" s="196"/>
      <c r="O178" s="196"/>
    </row>
    <row r="179" spans="1:15" s="26" customFormat="1" ht="14.25">
      <c r="A179" s="194"/>
      <c r="B179" s="195"/>
      <c r="C179" s="196"/>
      <c r="D179" s="196"/>
      <c r="G179" s="197"/>
      <c r="I179" s="197"/>
      <c r="J179" s="198"/>
      <c r="K179" s="198"/>
      <c r="L179" s="196"/>
      <c r="N179" s="196"/>
      <c r="O179" s="196"/>
    </row>
    <row r="180" spans="1:15" s="26" customFormat="1" ht="14.25">
      <c r="A180" s="194"/>
      <c r="B180" s="195"/>
      <c r="C180" s="196"/>
      <c r="D180" s="196"/>
      <c r="G180" s="197"/>
      <c r="I180" s="197"/>
      <c r="J180" s="198"/>
      <c r="K180" s="198"/>
      <c r="L180" s="196"/>
      <c r="N180" s="196"/>
      <c r="O180" s="197"/>
    </row>
    <row r="181" spans="1:15" s="26" customFormat="1" ht="14.25">
      <c r="A181" s="194"/>
      <c r="B181" s="195"/>
      <c r="C181" s="196"/>
      <c r="D181" s="196"/>
      <c r="G181" s="197"/>
      <c r="I181" s="197"/>
      <c r="J181" s="198"/>
      <c r="K181" s="198"/>
      <c r="L181" s="196"/>
      <c r="N181" s="196"/>
      <c r="O181" s="197"/>
    </row>
    <row r="182" spans="1:15" s="26" customFormat="1" ht="14.25">
      <c r="A182" s="194"/>
      <c r="B182" s="195"/>
      <c r="C182" s="196"/>
      <c r="D182" s="196"/>
      <c r="G182" s="197"/>
      <c r="I182" s="196"/>
      <c r="J182" s="198"/>
      <c r="K182" s="198"/>
      <c r="L182" s="196"/>
      <c r="N182" s="196"/>
      <c r="O182" s="196"/>
    </row>
    <row r="183" spans="1:15" s="26" customFormat="1" ht="14.25">
      <c r="A183" s="194"/>
      <c r="B183" s="195"/>
      <c r="C183" s="196"/>
      <c r="D183" s="196"/>
      <c r="G183" s="197"/>
      <c r="I183" s="197"/>
      <c r="J183" s="198"/>
      <c r="K183" s="198"/>
      <c r="L183" s="196"/>
      <c r="N183" s="196"/>
      <c r="O183" s="196"/>
    </row>
    <row r="184" spans="1:15" s="26" customFormat="1" ht="14.25">
      <c r="A184" s="194"/>
      <c r="B184" s="195"/>
      <c r="C184" s="196"/>
      <c r="D184" s="196"/>
      <c r="G184" s="197"/>
      <c r="I184" s="197"/>
      <c r="J184" s="198"/>
      <c r="K184" s="198"/>
      <c r="L184" s="196"/>
      <c r="N184" s="196"/>
      <c r="O184" s="196"/>
    </row>
    <row r="185" spans="1:15" s="26" customFormat="1" ht="14.25">
      <c r="A185" s="194"/>
      <c r="B185" s="195"/>
      <c r="C185" s="196"/>
      <c r="D185" s="196"/>
      <c r="G185" s="197"/>
      <c r="I185" s="197"/>
      <c r="J185" s="198"/>
      <c r="K185" s="198"/>
      <c r="L185" s="196"/>
      <c r="N185" s="196"/>
      <c r="O185" s="196"/>
    </row>
    <row r="186" spans="1:15" s="26" customFormat="1" ht="14.25">
      <c r="A186" s="194"/>
      <c r="B186" s="195"/>
      <c r="C186" s="196"/>
      <c r="D186" s="196"/>
      <c r="G186" s="196"/>
      <c r="I186" s="196"/>
      <c r="J186" s="198"/>
      <c r="K186" s="198"/>
      <c r="L186" s="196"/>
      <c r="N186" s="196"/>
      <c r="O186" s="196"/>
    </row>
    <row r="187" spans="1:15" s="26" customFormat="1" ht="14.25">
      <c r="A187" s="194"/>
      <c r="B187" s="195"/>
      <c r="C187" s="196"/>
      <c r="D187" s="196"/>
      <c r="G187" s="197"/>
      <c r="I187" s="196"/>
      <c r="J187" s="198"/>
      <c r="K187" s="198"/>
      <c r="L187" s="196"/>
      <c r="N187" s="196"/>
      <c r="O187" s="196"/>
    </row>
    <row r="188" spans="1:15" s="26" customFormat="1" ht="14.25">
      <c r="A188" s="194"/>
      <c r="B188" s="195"/>
      <c r="C188" s="196"/>
      <c r="D188" s="196"/>
      <c r="G188" s="197"/>
      <c r="I188" s="197"/>
      <c r="J188" s="198"/>
      <c r="K188" s="198"/>
      <c r="L188" s="196"/>
      <c r="N188" s="196"/>
      <c r="O188" s="197"/>
    </row>
    <row r="189" spans="1:15" s="26" customFormat="1" ht="14.25">
      <c r="A189" s="194"/>
      <c r="B189" s="195"/>
      <c r="C189" s="196"/>
      <c r="D189" s="196"/>
      <c r="G189" s="197"/>
      <c r="I189" s="197"/>
      <c r="J189" s="198"/>
      <c r="K189" s="198"/>
      <c r="L189" s="196"/>
      <c r="N189" s="196"/>
      <c r="O189" s="196"/>
    </row>
    <row r="190" spans="1:15" s="26" customFormat="1" ht="14.25">
      <c r="A190" s="194"/>
      <c r="B190" s="195"/>
      <c r="C190" s="196"/>
      <c r="D190" s="196"/>
      <c r="G190" s="197"/>
      <c r="I190" s="197"/>
      <c r="J190" s="198"/>
      <c r="K190" s="198"/>
      <c r="L190" s="196"/>
      <c r="N190" s="196"/>
      <c r="O190" s="196"/>
    </row>
    <row r="191" spans="1:15" s="26" customFormat="1" ht="14.25">
      <c r="A191" s="194"/>
      <c r="B191" s="195"/>
      <c r="C191" s="196"/>
      <c r="D191" s="196"/>
      <c r="G191" s="197"/>
      <c r="I191" s="196"/>
      <c r="J191" s="198"/>
      <c r="K191" s="198"/>
      <c r="L191" s="196"/>
      <c r="N191" s="196"/>
      <c r="O191" s="196"/>
    </row>
    <row r="192" spans="1:15" s="26" customFormat="1" ht="14.25">
      <c r="A192" s="194"/>
      <c r="B192" s="195"/>
      <c r="C192" s="196"/>
      <c r="D192" s="196"/>
      <c r="G192" s="196"/>
      <c r="I192" s="197"/>
      <c r="J192" s="198"/>
      <c r="K192" s="198"/>
      <c r="L192" s="196"/>
      <c r="N192" s="196"/>
      <c r="O192" s="196"/>
    </row>
    <row r="193" spans="1:15" s="26" customFormat="1" ht="14.25">
      <c r="A193" s="194"/>
      <c r="B193" s="195"/>
      <c r="C193" s="196"/>
      <c r="D193" s="196"/>
      <c r="G193" s="196"/>
      <c r="I193" s="196"/>
      <c r="J193" s="198"/>
      <c r="K193" s="198"/>
      <c r="L193" s="196"/>
      <c r="N193" s="196"/>
      <c r="O193" s="196"/>
    </row>
    <row r="194" spans="1:15" s="26" customFormat="1" ht="14.25">
      <c r="A194" s="194"/>
      <c r="B194" s="195"/>
      <c r="C194" s="196"/>
      <c r="D194" s="196"/>
      <c r="G194" s="197"/>
      <c r="I194" s="197"/>
      <c r="J194" s="198"/>
      <c r="K194" s="198"/>
      <c r="L194" s="196"/>
      <c r="N194" s="196"/>
      <c r="O194" s="196"/>
    </row>
    <row r="195" spans="1:15" s="26" customFormat="1" ht="14.25">
      <c r="A195" s="194"/>
      <c r="B195" s="195"/>
      <c r="C195" s="196"/>
      <c r="D195" s="196"/>
      <c r="G195" s="197"/>
      <c r="I195" s="197"/>
      <c r="J195" s="198"/>
      <c r="K195" s="198"/>
      <c r="L195" s="196"/>
      <c r="N195" s="196"/>
      <c r="O195" s="196"/>
    </row>
    <row r="196" spans="1:15" s="26" customFormat="1" ht="14.25">
      <c r="A196" s="194"/>
      <c r="B196" s="195"/>
      <c r="C196" s="196"/>
      <c r="D196" s="196"/>
      <c r="G196" s="197"/>
      <c r="I196" s="197"/>
      <c r="J196" s="198"/>
      <c r="K196" s="198"/>
      <c r="L196" s="196"/>
      <c r="N196" s="196"/>
      <c r="O196" s="196"/>
    </row>
    <row r="197" spans="1:15" s="26" customFormat="1" ht="14.25">
      <c r="A197" s="194"/>
      <c r="B197" s="195"/>
      <c r="C197" s="196"/>
      <c r="D197" s="196"/>
      <c r="G197" s="196"/>
      <c r="I197" s="197"/>
      <c r="J197" s="198"/>
      <c r="K197" s="198"/>
      <c r="L197" s="196"/>
      <c r="N197" s="196"/>
      <c r="O197" s="196"/>
    </row>
    <row r="198" spans="1:15" s="26" customFormat="1" ht="14.25">
      <c r="A198" s="194"/>
      <c r="B198" s="195"/>
      <c r="C198" s="196"/>
      <c r="D198" s="196"/>
      <c r="G198" s="197"/>
      <c r="I198" s="197"/>
      <c r="J198" s="198"/>
      <c r="K198" s="198"/>
      <c r="L198" s="196"/>
      <c r="N198" s="196"/>
      <c r="O198" s="196"/>
    </row>
    <row r="199" spans="1:15" s="26" customFormat="1" ht="14.25">
      <c r="A199" s="194"/>
      <c r="B199" s="195"/>
      <c r="C199" s="196"/>
      <c r="D199" s="197"/>
      <c r="G199" s="196"/>
      <c r="I199" s="197"/>
      <c r="J199" s="198"/>
      <c r="K199" s="198"/>
      <c r="L199" s="196"/>
      <c r="N199" s="196"/>
      <c r="O199" s="197"/>
    </row>
    <row r="200" spans="1:15" s="26" customFormat="1" ht="14.25">
      <c r="A200" s="194"/>
      <c r="B200" s="195"/>
      <c r="C200" s="196"/>
      <c r="D200" s="196"/>
      <c r="G200" s="197"/>
      <c r="I200" s="197"/>
      <c r="J200" s="198"/>
      <c r="K200" s="198"/>
      <c r="L200" s="196"/>
      <c r="N200" s="196"/>
      <c r="O200" s="197"/>
    </row>
    <row r="201" spans="1:15" s="26" customFormat="1" ht="14.25">
      <c r="A201" s="194"/>
      <c r="B201" s="195"/>
      <c r="C201" s="196"/>
      <c r="D201" s="196"/>
      <c r="G201" s="197"/>
      <c r="I201" s="197"/>
      <c r="J201" s="198"/>
      <c r="K201" s="198"/>
      <c r="L201" s="196"/>
      <c r="N201" s="196"/>
      <c r="O201" s="196"/>
    </row>
    <row r="202" spans="1:15" s="26" customFormat="1" ht="14.25">
      <c r="A202" s="194"/>
      <c r="B202" s="195"/>
      <c r="C202" s="196"/>
      <c r="D202" s="196"/>
      <c r="G202" s="197"/>
      <c r="I202" s="197"/>
      <c r="J202" s="198"/>
      <c r="K202" s="198"/>
      <c r="L202" s="196"/>
      <c r="N202" s="196"/>
      <c r="O202" s="196"/>
    </row>
    <row r="203" spans="1:15" s="26" customFormat="1" ht="14.25">
      <c r="A203" s="194"/>
      <c r="B203" s="195"/>
      <c r="C203" s="196"/>
      <c r="D203" s="196"/>
      <c r="G203" s="197"/>
      <c r="I203" s="197"/>
      <c r="J203" s="198"/>
      <c r="K203" s="198"/>
      <c r="L203" s="196"/>
      <c r="N203" s="196"/>
      <c r="O203" s="196"/>
    </row>
    <row r="204" spans="1:15" s="26" customFormat="1" ht="14.25">
      <c r="A204" s="194"/>
      <c r="B204" s="195"/>
      <c r="C204" s="196"/>
      <c r="D204" s="196"/>
      <c r="G204" s="197"/>
      <c r="I204" s="197"/>
      <c r="J204" s="198"/>
      <c r="K204" s="198"/>
      <c r="L204" s="196"/>
      <c r="N204" s="196"/>
      <c r="O204" s="197"/>
    </row>
    <row r="205" spans="1:15" s="26" customFormat="1" ht="14.25">
      <c r="A205" s="194"/>
      <c r="B205" s="195"/>
      <c r="C205" s="196"/>
      <c r="D205" s="196"/>
      <c r="G205" s="196"/>
      <c r="I205" s="196"/>
      <c r="J205" s="198"/>
      <c r="K205" s="198"/>
      <c r="L205" s="196"/>
      <c r="N205" s="196"/>
      <c r="O205" s="196"/>
    </row>
    <row r="206" spans="1:15" s="26" customFormat="1" ht="14.25">
      <c r="A206" s="194"/>
      <c r="B206" s="195"/>
      <c r="C206" s="196"/>
      <c r="D206" s="196"/>
      <c r="G206" s="197"/>
      <c r="I206" s="197"/>
      <c r="J206" s="198"/>
      <c r="K206" s="198"/>
      <c r="L206" s="196"/>
      <c r="N206" s="196"/>
      <c r="O206" s="196"/>
    </row>
    <row r="207" spans="1:15" s="26" customFormat="1" ht="14.25">
      <c r="A207" s="194"/>
      <c r="B207" s="195"/>
      <c r="C207" s="197"/>
      <c r="D207" s="197"/>
      <c r="G207" s="197"/>
      <c r="I207" s="197"/>
      <c r="J207" s="198"/>
      <c r="K207" s="198"/>
      <c r="L207" s="196"/>
      <c r="N207" s="196"/>
      <c r="O207" s="196"/>
    </row>
    <row r="208" spans="1:15" s="26" customFormat="1" ht="14.25">
      <c r="A208" s="194"/>
      <c r="B208" s="195"/>
      <c r="C208" s="196"/>
      <c r="D208" s="196"/>
      <c r="G208" s="196"/>
      <c r="I208" s="197"/>
      <c r="J208" s="198"/>
      <c r="K208" s="198"/>
      <c r="L208" s="196"/>
      <c r="N208" s="196"/>
      <c r="O208" s="196"/>
    </row>
    <row r="209" spans="1:15" s="26" customFormat="1" ht="14.25">
      <c r="A209" s="194"/>
      <c r="B209" s="195"/>
      <c r="C209" s="196"/>
      <c r="D209" s="196"/>
      <c r="G209" s="197"/>
      <c r="I209" s="197"/>
      <c r="J209" s="198"/>
      <c r="K209" s="198"/>
      <c r="L209" s="196"/>
      <c r="N209" s="196"/>
      <c r="O209" s="196"/>
    </row>
    <row r="210" spans="1:15" s="26" customFormat="1" ht="14.25">
      <c r="A210" s="194"/>
      <c r="B210" s="195"/>
      <c r="C210" s="196"/>
      <c r="D210" s="196"/>
      <c r="G210" s="197"/>
      <c r="I210" s="196"/>
      <c r="J210" s="198"/>
      <c r="K210" s="198"/>
      <c r="L210" s="196"/>
      <c r="N210" s="196"/>
      <c r="O210" s="196"/>
    </row>
    <row r="211" spans="1:15" s="26" customFormat="1" ht="14.25">
      <c r="A211" s="194"/>
      <c r="B211" s="195"/>
      <c r="C211" s="196"/>
      <c r="D211" s="196"/>
      <c r="G211" s="197"/>
      <c r="I211" s="197"/>
      <c r="J211" s="198"/>
      <c r="K211" s="198"/>
      <c r="L211" s="196"/>
      <c r="N211" s="196"/>
      <c r="O211" s="196"/>
    </row>
    <row r="212" spans="1:15" s="26" customFormat="1" ht="14.25">
      <c r="A212" s="194"/>
      <c r="B212" s="195"/>
      <c r="C212" s="196"/>
      <c r="D212" s="196"/>
      <c r="G212" s="197"/>
      <c r="I212" s="197"/>
      <c r="J212" s="198"/>
      <c r="K212" s="198"/>
      <c r="L212" s="196"/>
      <c r="N212" s="196"/>
      <c r="O212" s="196"/>
    </row>
    <row r="213" spans="1:15" s="26" customFormat="1" ht="14.25">
      <c r="A213" s="194"/>
      <c r="B213" s="195"/>
      <c r="C213" s="196"/>
      <c r="D213" s="196"/>
      <c r="G213" s="197"/>
      <c r="I213" s="197"/>
      <c r="J213" s="198"/>
      <c r="K213" s="198"/>
      <c r="L213" s="196"/>
      <c r="N213" s="196"/>
      <c r="O213" s="196"/>
    </row>
    <row r="214" spans="1:15" s="26" customFormat="1" ht="14.25">
      <c r="A214" s="194"/>
      <c r="B214" s="195"/>
      <c r="C214" s="196"/>
      <c r="D214" s="196"/>
      <c r="G214" s="197"/>
      <c r="I214" s="197"/>
      <c r="J214" s="198"/>
      <c r="K214" s="198"/>
      <c r="L214" s="196"/>
      <c r="N214" s="196"/>
      <c r="O214" s="196"/>
    </row>
    <row r="215" spans="1:15" s="26" customFormat="1" ht="14.25">
      <c r="A215" s="194"/>
      <c r="B215" s="195"/>
      <c r="C215" s="196"/>
      <c r="D215" s="196"/>
      <c r="G215" s="197"/>
      <c r="I215" s="197"/>
      <c r="J215" s="198"/>
      <c r="K215" s="198"/>
      <c r="L215" s="196"/>
      <c r="N215" s="196"/>
      <c r="O215" s="196"/>
    </row>
    <row r="216" spans="1:15" s="26" customFormat="1" ht="14.25">
      <c r="A216" s="194"/>
      <c r="B216" s="195"/>
      <c r="C216" s="196"/>
      <c r="D216" s="196"/>
      <c r="G216" s="197"/>
      <c r="I216" s="197"/>
      <c r="J216" s="198"/>
      <c r="K216" s="198"/>
      <c r="L216" s="196"/>
      <c r="N216" s="196"/>
      <c r="O216" s="196"/>
    </row>
    <row r="217" spans="1:15" s="26" customFormat="1" ht="14.25">
      <c r="A217" s="194"/>
      <c r="B217" s="195"/>
      <c r="C217" s="196"/>
      <c r="D217" s="196"/>
      <c r="G217" s="197"/>
      <c r="I217" s="197"/>
      <c r="J217" s="198"/>
      <c r="K217" s="198"/>
      <c r="L217" s="196"/>
      <c r="N217" s="196"/>
      <c r="O217" s="196"/>
    </row>
    <row r="218" spans="1:15" s="26" customFormat="1" ht="14.25">
      <c r="A218" s="194"/>
      <c r="B218" s="195"/>
      <c r="C218" s="196"/>
      <c r="D218" s="196"/>
      <c r="G218" s="197"/>
      <c r="I218" s="197"/>
      <c r="J218" s="198"/>
      <c r="K218" s="198"/>
      <c r="L218" s="196"/>
      <c r="N218" s="196"/>
      <c r="O218" s="196"/>
    </row>
    <row r="219" spans="1:15" s="26" customFormat="1" ht="14.25">
      <c r="A219" s="194"/>
      <c r="B219" s="195"/>
      <c r="C219" s="196"/>
      <c r="D219" s="196"/>
      <c r="G219" s="196"/>
      <c r="I219" s="196"/>
      <c r="J219" s="198"/>
      <c r="K219" s="198"/>
      <c r="L219" s="196"/>
      <c r="N219" s="196"/>
      <c r="O219" s="196"/>
    </row>
    <row r="220" spans="1:15" s="26" customFormat="1" ht="14.25">
      <c r="A220" s="194"/>
      <c r="B220" s="195"/>
      <c r="C220" s="196"/>
      <c r="D220" s="196"/>
      <c r="G220" s="197"/>
      <c r="I220" s="196"/>
      <c r="J220" s="198"/>
      <c r="K220" s="198"/>
      <c r="L220" s="196"/>
      <c r="N220" s="196"/>
      <c r="O220" s="196"/>
    </row>
    <row r="221" spans="1:15" s="26" customFormat="1" ht="14.25">
      <c r="A221" s="194"/>
      <c r="B221" s="195"/>
      <c r="C221" s="196"/>
      <c r="D221" s="196"/>
      <c r="G221" s="197"/>
      <c r="I221" s="196"/>
      <c r="J221" s="198"/>
      <c r="K221" s="198"/>
      <c r="L221" s="196"/>
      <c r="N221" s="196"/>
      <c r="O221" s="196"/>
    </row>
    <row r="222" spans="1:15" s="26" customFormat="1" ht="14.25">
      <c r="A222" s="194"/>
      <c r="B222" s="195"/>
      <c r="C222" s="196"/>
      <c r="D222" s="196"/>
      <c r="G222" s="197"/>
      <c r="I222" s="197"/>
      <c r="J222" s="198"/>
      <c r="K222" s="198"/>
      <c r="L222" s="196"/>
      <c r="N222" s="196"/>
      <c r="O222" s="197"/>
    </row>
    <row r="223" spans="1:15" s="26" customFormat="1" ht="14.25">
      <c r="A223" s="194"/>
      <c r="B223" s="195"/>
      <c r="C223" s="196"/>
      <c r="D223" s="196"/>
      <c r="G223" s="197"/>
      <c r="I223" s="197"/>
      <c r="J223" s="198"/>
      <c r="K223" s="198"/>
      <c r="L223" s="196"/>
      <c r="N223" s="196"/>
      <c r="O223" s="197"/>
    </row>
    <row r="224" spans="1:15" s="26" customFormat="1" ht="14.25">
      <c r="A224" s="194"/>
      <c r="B224" s="195"/>
      <c r="C224" s="196"/>
      <c r="D224" s="196"/>
      <c r="G224" s="197"/>
      <c r="I224" s="197"/>
      <c r="J224" s="198"/>
      <c r="K224" s="198"/>
      <c r="L224" s="196"/>
      <c r="N224" s="196"/>
      <c r="O224" s="197"/>
    </row>
    <row r="225" spans="1:15" s="26" customFormat="1" ht="14.25">
      <c r="A225" s="194"/>
      <c r="B225" s="195"/>
      <c r="C225" s="196"/>
      <c r="D225" s="196"/>
      <c r="G225" s="197"/>
      <c r="I225" s="197"/>
      <c r="J225" s="198"/>
      <c r="K225" s="198"/>
      <c r="L225" s="196"/>
      <c r="N225" s="196"/>
      <c r="O225" s="197"/>
    </row>
    <row r="226" spans="1:15" s="26" customFormat="1" ht="14.25">
      <c r="A226" s="194"/>
      <c r="B226" s="195"/>
      <c r="C226" s="196"/>
      <c r="D226" s="196"/>
      <c r="G226" s="197"/>
      <c r="I226" s="197"/>
      <c r="J226" s="198"/>
      <c r="K226" s="198"/>
      <c r="L226" s="196"/>
      <c r="N226" s="196"/>
      <c r="O226" s="197"/>
    </row>
    <row r="227" spans="1:15" s="26" customFormat="1" ht="14.25">
      <c r="A227" s="194"/>
      <c r="B227" s="195"/>
      <c r="C227" s="196"/>
      <c r="D227" s="196"/>
      <c r="G227" s="197"/>
      <c r="I227" s="197"/>
      <c r="J227" s="198"/>
      <c r="K227" s="198"/>
      <c r="L227" s="196"/>
      <c r="N227" s="196"/>
      <c r="O227" s="197"/>
    </row>
    <row r="228" spans="1:15" s="26" customFormat="1" ht="14.25">
      <c r="A228" s="194"/>
      <c r="B228" s="195"/>
      <c r="C228" s="196"/>
      <c r="D228" s="196"/>
      <c r="G228" s="197"/>
      <c r="I228" s="197"/>
      <c r="J228" s="198"/>
      <c r="K228" s="198"/>
      <c r="L228" s="196"/>
      <c r="N228" s="196"/>
      <c r="O228" s="197"/>
    </row>
    <row r="229" spans="1:15" s="26" customFormat="1" ht="14.25">
      <c r="A229" s="194"/>
      <c r="B229" s="195"/>
      <c r="C229" s="196"/>
      <c r="D229" s="196"/>
      <c r="G229" s="197"/>
      <c r="I229" s="197"/>
      <c r="J229" s="198"/>
      <c r="K229" s="198"/>
      <c r="L229" s="196"/>
      <c r="N229" s="196"/>
      <c r="O229" s="197"/>
    </row>
    <row r="230" spans="1:15" s="26" customFormat="1" ht="14.25">
      <c r="A230" s="194"/>
      <c r="B230" s="195"/>
      <c r="C230" s="196"/>
      <c r="D230" s="196"/>
      <c r="G230" s="197"/>
      <c r="I230" s="197"/>
      <c r="J230" s="198"/>
      <c r="K230" s="198"/>
      <c r="L230" s="196"/>
      <c r="N230" s="196"/>
      <c r="O230" s="197"/>
    </row>
    <row r="231" spans="1:15" s="26" customFormat="1" ht="14.25">
      <c r="A231" s="194"/>
      <c r="B231" s="195"/>
      <c r="C231" s="196"/>
      <c r="D231" s="196"/>
      <c r="G231" s="197"/>
      <c r="I231" s="197"/>
      <c r="J231" s="198"/>
      <c r="K231" s="198"/>
      <c r="L231" s="196"/>
      <c r="N231" s="196"/>
      <c r="O231" s="197"/>
    </row>
    <row r="232" spans="1:15" s="26" customFormat="1" ht="14.25">
      <c r="A232" s="194"/>
      <c r="B232" s="195"/>
      <c r="C232" s="196"/>
      <c r="D232" s="196"/>
      <c r="G232" s="197"/>
      <c r="I232" s="197"/>
      <c r="J232" s="198"/>
      <c r="K232" s="198"/>
      <c r="L232" s="196"/>
      <c r="N232" s="196"/>
      <c r="O232" s="197"/>
    </row>
    <row r="233" spans="1:15" s="26" customFormat="1" ht="14.25">
      <c r="A233" s="194"/>
      <c r="B233" s="195"/>
      <c r="C233" s="196"/>
      <c r="D233" s="196"/>
      <c r="G233" s="196"/>
      <c r="I233" s="196"/>
      <c r="J233" s="198"/>
      <c r="K233" s="198"/>
      <c r="L233" s="196"/>
      <c r="N233" s="196"/>
      <c r="O233" s="196"/>
    </row>
    <row r="234" spans="1:15" s="26" customFormat="1" ht="14.25">
      <c r="A234" s="194"/>
      <c r="B234" s="195"/>
      <c r="C234" s="196"/>
      <c r="D234" s="196"/>
      <c r="G234" s="196"/>
      <c r="I234" s="197"/>
      <c r="J234" s="198"/>
      <c r="K234" s="198"/>
      <c r="L234" s="196"/>
      <c r="N234" s="196"/>
      <c r="O234" s="196"/>
    </row>
    <row r="235" spans="1:15" s="26" customFormat="1" ht="14.25">
      <c r="A235" s="194"/>
      <c r="B235" s="195"/>
      <c r="C235" s="196"/>
      <c r="D235" s="196"/>
      <c r="G235" s="197"/>
      <c r="I235" s="196"/>
      <c r="J235" s="198"/>
      <c r="K235" s="198"/>
      <c r="L235" s="196"/>
      <c r="N235" s="196"/>
      <c r="O235" s="196"/>
    </row>
    <row r="236" spans="1:15" s="26" customFormat="1" ht="14.25">
      <c r="A236" s="194"/>
      <c r="B236" s="195"/>
      <c r="C236" s="196"/>
      <c r="D236" s="196"/>
      <c r="G236" s="197"/>
      <c r="I236" s="197"/>
      <c r="J236" s="198"/>
      <c r="K236" s="198"/>
      <c r="L236" s="196"/>
      <c r="N236" s="196"/>
      <c r="O236" s="197"/>
    </row>
    <row r="237" spans="1:15" s="26" customFormat="1" ht="14.25">
      <c r="A237" s="194"/>
      <c r="B237" s="195"/>
      <c r="C237" s="196"/>
      <c r="D237" s="196"/>
      <c r="G237" s="197"/>
      <c r="I237" s="197"/>
      <c r="J237" s="198"/>
      <c r="K237" s="198"/>
      <c r="L237" s="196"/>
      <c r="N237" s="196"/>
      <c r="O237" s="197"/>
    </row>
    <row r="238" spans="1:15" s="26" customFormat="1" ht="14.25">
      <c r="A238" s="194"/>
      <c r="B238" s="195"/>
      <c r="C238" s="196"/>
      <c r="D238" s="196"/>
      <c r="G238" s="197"/>
      <c r="I238" s="197"/>
      <c r="J238" s="198"/>
      <c r="K238" s="198"/>
      <c r="L238" s="196"/>
      <c r="N238" s="196"/>
      <c r="O238" s="197"/>
    </row>
    <row r="239" spans="1:15" s="26" customFormat="1" ht="14.25">
      <c r="A239" s="194"/>
      <c r="B239" s="195"/>
      <c r="C239" s="196"/>
      <c r="D239" s="196"/>
      <c r="G239" s="197"/>
      <c r="I239" s="197"/>
      <c r="J239" s="198"/>
      <c r="K239" s="198"/>
      <c r="L239" s="196"/>
      <c r="N239" s="196"/>
      <c r="O239" s="197"/>
    </row>
    <row r="240" spans="1:15" s="26" customFormat="1" ht="14.25">
      <c r="A240" s="194"/>
      <c r="B240" s="195"/>
      <c r="C240" s="196"/>
      <c r="D240" s="196"/>
      <c r="G240" s="197"/>
      <c r="I240" s="197"/>
      <c r="J240" s="198"/>
      <c r="K240" s="198"/>
      <c r="L240" s="196"/>
      <c r="N240" s="196"/>
      <c r="O240" s="197"/>
    </row>
    <row r="241" spans="1:15" s="26" customFormat="1" ht="14.25">
      <c r="A241" s="194"/>
      <c r="B241" s="195"/>
      <c r="C241" s="196"/>
      <c r="D241" s="196"/>
      <c r="G241" s="197"/>
      <c r="I241" s="197"/>
      <c r="J241" s="198"/>
      <c r="K241" s="198"/>
      <c r="L241" s="196"/>
      <c r="N241" s="196"/>
      <c r="O241" s="197"/>
    </row>
    <row r="242" spans="1:15" s="26" customFormat="1" ht="14.25">
      <c r="A242" s="194"/>
      <c r="B242" s="195"/>
      <c r="C242" s="196"/>
      <c r="D242" s="196"/>
      <c r="G242" s="197"/>
      <c r="I242" s="197"/>
      <c r="J242" s="198"/>
      <c r="K242" s="198"/>
      <c r="L242" s="196"/>
      <c r="N242" s="196"/>
      <c r="O242" s="197"/>
    </row>
    <row r="243" spans="1:15" s="26" customFormat="1" ht="14.25">
      <c r="A243" s="194"/>
      <c r="B243" s="195"/>
      <c r="C243" s="196"/>
      <c r="D243" s="196"/>
      <c r="G243" s="197"/>
      <c r="I243" s="197"/>
      <c r="J243" s="198"/>
      <c r="K243" s="198"/>
      <c r="L243" s="196"/>
      <c r="N243" s="196"/>
      <c r="O243" s="197"/>
    </row>
    <row r="244" spans="1:15" s="26" customFormat="1" ht="14.25">
      <c r="A244" s="194"/>
      <c r="B244" s="195"/>
      <c r="C244" s="196"/>
      <c r="D244" s="196"/>
      <c r="G244" s="197"/>
      <c r="I244" s="196"/>
      <c r="J244" s="198"/>
      <c r="K244" s="198"/>
      <c r="L244" s="196"/>
      <c r="N244" s="196"/>
      <c r="O244" s="196"/>
    </row>
    <row r="245" spans="1:15" s="26" customFormat="1" ht="14.25">
      <c r="A245" s="194"/>
      <c r="B245" s="195"/>
      <c r="C245" s="196"/>
      <c r="D245" s="196"/>
      <c r="G245" s="197"/>
      <c r="I245" s="196"/>
      <c r="J245" s="198"/>
      <c r="K245" s="198"/>
      <c r="L245" s="196"/>
      <c r="N245" s="196"/>
      <c r="O245" s="196"/>
    </row>
    <row r="246" spans="1:15" s="26" customFormat="1" ht="14.25">
      <c r="A246" s="194"/>
      <c r="B246" s="195"/>
      <c r="C246" s="196"/>
      <c r="D246" s="196"/>
      <c r="G246" s="197"/>
      <c r="I246" s="197"/>
      <c r="J246" s="198"/>
      <c r="K246" s="198"/>
      <c r="L246" s="196"/>
      <c r="N246" s="196"/>
      <c r="O246" s="196"/>
    </row>
    <row r="247" spans="1:15" s="26" customFormat="1" ht="14.25">
      <c r="A247" s="194"/>
      <c r="B247" s="195"/>
      <c r="C247" s="196"/>
      <c r="D247" s="196"/>
      <c r="G247" s="197"/>
      <c r="I247" s="197"/>
      <c r="J247" s="198"/>
      <c r="K247" s="198"/>
      <c r="L247" s="196"/>
      <c r="N247" s="196"/>
      <c r="O247" s="197"/>
    </row>
    <row r="248" spans="1:15" s="26" customFormat="1" ht="14.25">
      <c r="A248" s="194"/>
      <c r="B248" s="195"/>
      <c r="C248" s="196"/>
      <c r="D248" s="196"/>
      <c r="G248" s="197"/>
      <c r="I248" s="197"/>
      <c r="J248" s="198"/>
      <c r="K248" s="198"/>
      <c r="L248" s="196"/>
      <c r="N248" s="196"/>
      <c r="O248" s="197"/>
    </row>
    <row r="249" spans="1:15" s="26" customFormat="1" ht="14.25">
      <c r="A249" s="194"/>
      <c r="B249" s="195"/>
      <c r="C249" s="196"/>
      <c r="D249" s="196"/>
      <c r="G249" s="197"/>
      <c r="I249" s="197"/>
      <c r="J249" s="198"/>
      <c r="K249" s="198"/>
      <c r="L249" s="196"/>
      <c r="N249" s="196"/>
      <c r="O249" s="197"/>
    </row>
    <row r="250" spans="1:15" s="26" customFormat="1" ht="14.25">
      <c r="A250" s="194"/>
      <c r="B250" s="195"/>
      <c r="C250" s="196"/>
      <c r="D250" s="196"/>
      <c r="G250" s="197"/>
      <c r="I250" s="197"/>
      <c r="J250" s="198"/>
      <c r="K250" s="198"/>
      <c r="L250" s="196"/>
      <c r="N250" s="196"/>
      <c r="O250" s="197"/>
    </row>
    <row r="251" spans="1:15" s="26" customFormat="1" ht="14.25">
      <c r="A251" s="194"/>
      <c r="B251" s="195"/>
      <c r="C251" s="196"/>
      <c r="D251" s="196"/>
      <c r="G251" s="197"/>
      <c r="I251" s="197"/>
      <c r="J251" s="198"/>
      <c r="K251" s="198"/>
      <c r="L251" s="196"/>
      <c r="N251" s="196"/>
      <c r="O251" s="197"/>
    </row>
    <row r="252" spans="1:15" s="26" customFormat="1" ht="14.25">
      <c r="A252" s="194"/>
      <c r="B252" s="195"/>
      <c r="C252" s="196"/>
      <c r="D252" s="196"/>
      <c r="G252" s="197"/>
      <c r="I252" s="197"/>
      <c r="J252" s="198"/>
      <c r="K252" s="198"/>
      <c r="L252" s="196"/>
      <c r="N252" s="196"/>
      <c r="O252" s="197"/>
    </row>
    <row r="253" spans="1:15" s="26" customFormat="1" ht="14.25">
      <c r="A253" s="194"/>
      <c r="B253" s="195"/>
      <c r="C253" s="196"/>
      <c r="D253" s="196"/>
      <c r="G253" s="197"/>
      <c r="I253" s="197"/>
      <c r="J253" s="198"/>
      <c r="K253" s="198"/>
      <c r="L253" s="196"/>
      <c r="N253" s="196"/>
      <c r="O253" s="197"/>
    </row>
    <row r="254" spans="1:15" s="26" customFormat="1" ht="14.25">
      <c r="A254" s="194"/>
      <c r="B254" s="195"/>
      <c r="C254" s="196"/>
      <c r="D254" s="196"/>
      <c r="G254" s="197"/>
      <c r="I254" s="197"/>
      <c r="J254" s="198"/>
      <c r="K254" s="198"/>
      <c r="L254" s="196"/>
      <c r="N254" s="196"/>
      <c r="O254" s="197"/>
    </row>
    <row r="255" spans="1:15" s="26" customFormat="1" ht="14.25">
      <c r="A255" s="194"/>
      <c r="B255" s="195"/>
      <c r="C255" s="196"/>
      <c r="D255" s="196"/>
      <c r="G255" s="197"/>
      <c r="I255" s="196"/>
      <c r="J255" s="198"/>
      <c r="K255" s="198"/>
      <c r="L255" s="196"/>
      <c r="N255" s="196"/>
      <c r="O255" s="196"/>
    </row>
    <row r="256" spans="1:15" s="26" customFormat="1" ht="14.25">
      <c r="A256" s="194"/>
      <c r="B256" s="195"/>
      <c r="C256" s="196"/>
      <c r="D256" s="196"/>
      <c r="G256" s="197"/>
      <c r="I256" s="197"/>
      <c r="J256" s="198"/>
      <c r="K256" s="198"/>
      <c r="L256" s="196"/>
      <c r="N256" s="196"/>
      <c r="O256" s="197"/>
    </row>
    <row r="257" spans="1:15" s="26" customFormat="1" ht="14.25">
      <c r="A257" s="194"/>
      <c r="B257" s="195"/>
      <c r="C257" s="196"/>
      <c r="D257" s="196"/>
      <c r="G257" s="197"/>
      <c r="I257" s="196"/>
      <c r="J257" s="198"/>
      <c r="K257" s="198"/>
      <c r="L257" s="196"/>
      <c r="N257" s="196"/>
      <c r="O257" s="196"/>
    </row>
    <row r="258" spans="1:15" s="26" customFormat="1" ht="14.25">
      <c r="A258" s="194"/>
      <c r="B258" s="195"/>
      <c r="C258" s="196"/>
      <c r="D258" s="196"/>
      <c r="G258" s="197"/>
      <c r="I258" s="197"/>
      <c r="J258" s="198"/>
      <c r="K258" s="198"/>
      <c r="L258" s="196"/>
      <c r="N258" s="196"/>
      <c r="O258" s="196"/>
    </row>
    <row r="259" spans="1:15" s="26" customFormat="1" ht="14.25">
      <c r="A259" s="194"/>
      <c r="B259" s="195"/>
      <c r="C259" s="196"/>
      <c r="D259" s="196"/>
      <c r="G259" s="197"/>
      <c r="I259" s="197"/>
      <c r="J259" s="198"/>
      <c r="K259" s="198"/>
      <c r="L259" s="196"/>
      <c r="N259" s="196"/>
      <c r="O259" s="197"/>
    </row>
    <row r="260" spans="1:15" s="26" customFormat="1" ht="14.25">
      <c r="A260" s="194"/>
      <c r="B260" s="195"/>
      <c r="C260" s="196"/>
      <c r="D260" s="196"/>
      <c r="G260" s="197"/>
      <c r="I260" s="197"/>
      <c r="J260" s="198"/>
      <c r="K260" s="198"/>
      <c r="L260" s="196"/>
      <c r="N260" s="196"/>
      <c r="O260" s="197"/>
    </row>
    <row r="261" spans="1:15" s="26" customFormat="1" ht="14.25">
      <c r="A261" s="194"/>
      <c r="B261" s="195"/>
      <c r="C261" s="196"/>
      <c r="D261" s="196"/>
      <c r="G261" s="197"/>
      <c r="I261" s="197"/>
      <c r="J261" s="198"/>
      <c r="K261" s="198"/>
      <c r="L261" s="196"/>
      <c r="N261" s="196"/>
      <c r="O261" s="197"/>
    </row>
    <row r="262" spans="1:15" s="26" customFormat="1" ht="14.25">
      <c r="A262" s="194"/>
      <c r="B262" s="195"/>
      <c r="C262" s="196"/>
      <c r="D262" s="196"/>
      <c r="G262" s="197"/>
      <c r="I262" s="197"/>
      <c r="J262" s="198"/>
      <c r="K262" s="198"/>
      <c r="L262" s="196"/>
      <c r="N262" s="196"/>
      <c r="O262" s="197"/>
    </row>
    <row r="263" spans="1:15" s="26" customFormat="1" ht="14.25">
      <c r="A263" s="194"/>
      <c r="B263" s="195"/>
      <c r="C263" s="196"/>
      <c r="D263" s="196"/>
      <c r="G263" s="197"/>
      <c r="I263" s="197"/>
      <c r="J263" s="198"/>
      <c r="K263" s="198"/>
      <c r="L263" s="196"/>
      <c r="N263" s="196"/>
      <c r="O263" s="197"/>
    </row>
    <row r="264" spans="1:15" s="26" customFormat="1" ht="14.25">
      <c r="A264" s="194"/>
      <c r="B264" s="195"/>
      <c r="C264" s="196"/>
      <c r="D264" s="196"/>
      <c r="G264" s="197"/>
      <c r="I264" s="197"/>
      <c r="J264" s="198"/>
      <c r="K264" s="198"/>
      <c r="L264" s="196"/>
      <c r="N264" s="196"/>
      <c r="O264" s="197"/>
    </row>
    <row r="265" spans="1:15" s="26" customFormat="1" ht="14.25">
      <c r="A265" s="194"/>
      <c r="B265" s="195"/>
      <c r="C265" s="196"/>
      <c r="D265" s="196"/>
      <c r="G265" s="197"/>
      <c r="I265" s="197"/>
      <c r="J265" s="198"/>
      <c r="K265" s="198"/>
      <c r="L265" s="196"/>
      <c r="N265" s="196"/>
      <c r="O265" s="197"/>
    </row>
    <row r="266" spans="1:15" s="26" customFormat="1" ht="14.25">
      <c r="A266" s="194"/>
      <c r="B266" s="195"/>
      <c r="C266" s="196"/>
      <c r="D266" s="196"/>
      <c r="G266" s="197"/>
      <c r="I266" s="197"/>
      <c r="J266" s="198"/>
      <c r="K266" s="198"/>
      <c r="L266" s="196"/>
      <c r="N266" s="196"/>
      <c r="O266" s="197"/>
    </row>
    <row r="267" spans="1:15" s="26" customFormat="1" ht="14.25">
      <c r="A267" s="194"/>
      <c r="B267" s="195"/>
      <c r="C267" s="196"/>
      <c r="D267" s="196"/>
      <c r="G267" s="197"/>
      <c r="I267" s="197"/>
      <c r="J267" s="198"/>
      <c r="K267" s="198"/>
      <c r="L267" s="196"/>
      <c r="N267" s="196"/>
      <c r="O267" s="197"/>
    </row>
    <row r="268" spans="1:15" s="26" customFormat="1" ht="14.25">
      <c r="A268" s="194"/>
      <c r="B268" s="195"/>
      <c r="C268" s="196"/>
      <c r="D268" s="196"/>
      <c r="G268" s="197"/>
      <c r="I268" s="196"/>
      <c r="J268" s="198"/>
      <c r="K268" s="198"/>
      <c r="L268" s="196"/>
      <c r="N268" s="196"/>
      <c r="O268" s="196"/>
    </row>
    <row r="269" spans="1:15" s="26" customFormat="1" ht="14.25">
      <c r="A269" s="194"/>
      <c r="B269" s="195"/>
      <c r="C269" s="196"/>
      <c r="D269" s="196"/>
      <c r="G269" s="197"/>
      <c r="I269" s="196"/>
      <c r="J269" s="198"/>
      <c r="K269" s="198"/>
      <c r="L269" s="196"/>
      <c r="N269" s="196"/>
      <c r="O269" s="196"/>
    </row>
    <row r="270" spans="1:15" s="26" customFormat="1" ht="14.25">
      <c r="A270" s="194"/>
      <c r="B270" s="195"/>
      <c r="C270" s="196"/>
      <c r="D270" s="196"/>
      <c r="G270" s="197"/>
      <c r="I270" s="197"/>
      <c r="J270" s="198"/>
      <c r="K270" s="198"/>
      <c r="L270" s="196"/>
      <c r="N270" s="196"/>
      <c r="O270" s="197"/>
    </row>
    <row r="271" spans="1:15" s="26" customFormat="1" ht="14.25">
      <c r="A271" s="194"/>
      <c r="B271" s="195"/>
      <c r="C271" s="196"/>
      <c r="D271" s="196"/>
      <c r="G271" s="197"/>
      <c r="I271" s="197"/>
      <c r="J271" s="198"/>
      <c r="K271" s="198"/>
      <c r="L271" s="196"/>
      <c r="N271" s="196"/>
      <c r="O271" s="197"/>
    </row>
    <row r="272" spans="1:15" s="26" customFormat="1" ht="14.25">
      <c r="A272" s="194"/>
      <c r="B272" s="195"/>
      <c r="C272" s="196"/>
      <c r="D272" s="196"/>
      <c r="G272" s="197"/>
      <c r="I272" s="197"/>
      <c r="J272" s="198"/>
      <c r="K272" s="198"/>
      <c r="L272" s="196"/>
      <c r="N272" s="196"/>
      <c r="O272" s="197"/>
    </row>
    <row r="273" spans="1:15" s="26" customFormat="1" ht="14.25">
      <c r="A273" s="194"/>
      <c r="B273" s="195"/>
      <c r="C273" s="196"/>
      <c r="D273" s="196"/>
      <c r="G273" s="197"/>
      <c r="I273" s="197"/>
      <c r="J273" s="198"/>
      <c r="K273" s="198"/>
      <c r="L273" s="196"/>
      <c r="N273" s="196"/>
      <c r="O273" s="197"/>
    </row>
    <row r="274" spans="1:15" s="26" customFormat="1" ht="14.25">
      <c r="A274" s="194"/>
      <c r="B274" s="195"/>
      <c r="C274" s="196"/>
      <c r="D274" s="196"/>
      <c r="G274" s="197"/>
      <c r="I274" s="197"/>
      <c r="J274" s="198"/>
      <c r="K274" s="198"/>
      <c r="L274" s="196"/>
      <c r="N274" s="196"/>
      <c r="O274" s="197"/>
    </row>
    <row r="275" spans="1:15" s="26" customFormat="1" ht="14.25">
      <c r="A275" s="194"/>
      <c r="B275" s="195"/>
      <c r="C275" s="196"/>
      <c r="D275" s="196"/>
      <c r="G275" s="197"/>
      <c r="I275" s="197"/>
      <c r="J275" s="198"/>
      <c r="K275" s="198"/>
      <c r="L275" s="196"/>
      <c r="N275" s="196"/>
      <c r="O275" s="197"/>
    </row>
    <row r="276" spans="1:15" s="26" customFormat="1" ht="14.25">
      <c r="A276" s="194"/>
      <c r="B276" s="195"/>
      <c r="C276" s="196"/>
      <c r="D276" s="196"/>
      <c r="G276" s="197"/>
      <c r="I276" s="197"/>
      <c r="J276" s="198"/>
      <c r="K276" s="198"/>
      <c r="L276" s="196"/>
      <c r="N276" s="196"/>
      <c r="O276" s="197"/>
    </row>
    <row r="277" spans="1:15" s="26" customFormat="1" ht="14.25">
      <c r="A277" s="194"/>
      <c r="B277" s="195"/>
      <c r="C277" s="196"/>
      <c r="D277" s="196"/>
      <c r="G277" s="197"/>
      <c r="I277" s="197"/>
      <c r="J277" s="198"/>
      <c r="K277" s="198"/>
      <c r="L277" s="196"/>
      <c r="N277" s="196"/>
      <c r="O277" s="197"/>
    </row>
    <row r="278" spans="1:15" s="26" customFormat="1" ht="14.25">
      <c r="A278" s="194"/>
      <c r="B278" s="195"/>
      <c r="C278" s="196"/>
      <c r="D278" s="196"/>
      <c r="G278" s="197"/>
      <c r="I278" s="197"/>
      <c r="J278" s="198"/>
      <c r="K278" s="198"/>
      <c r="L278" s="196"/>
      <c r="N278" s="196"/>
      <c r="O278" s="197"/>
    </row>
    <row r="279" spans="1:15" s="26" customFormat="1" ht="14.25">
      <c r="A279" s="194"/>
      <c r="B279" s="195"/>
      <c r="C279" s="196"/>
      <c r="D279" s="196"/>
      <c r="G279" s="197"/>
      <c r="I279" s="197"/>
      <c r="J279" s="198"/>
      <c r="K279" s="198"/>
      <c r="L279" s="196"/>
      <c r="N279" s="196"/>
      <c r="O279" s="196"/>
    </row>
    <row r="280" spans="1:15" s="26" customFormat="1" ht="14.25">
      <c r="A280" s="194"/>
      <c r="B280" s="195"/>
      <c r="C280" s="196"/>
      <c r="D280" s="196"/>
      <c r="G280" s="197"/>
      <c r="I280" s="197"/>
      <c r="J280" s="198"/>
      <c r="K280" s="198"/>
      <c r="L280" s="196"/>
      <c r="N280" s="196"/>
      <c r="O280" s="196"/>
    </row>
    <row r="281" spans="1:15" s="26" customFormat="1" ht="14.25">
      <c r="A281" s="194"/>
      <c r="B281" s="195"/>
      <c r="C281" s="196"/>
      <c r="D281" s="196"/>
      <c r="G281" s="197"/>
      <c r="I281" s="197"/>
      <c r="J281" s="198"/>
      <c r="K281" s="198"/>
      <c r="L281" s="196"/>
      <c r="N281" s="196"/>
      <c r="O281" s="197"/>
    </row>
    <row r="282" spans="1:15" s="26" customFormat="1" ht="14.25">
      <c r="A282" s="194"/>
      <c r="B282" s="195"/>
      <c r="C282" s="196"/>
      <c r="D282" s="196"/>
      <c r="G282" s="197"/>
      <c r="I282" s="197"/>
      <c r="J282" s="198"/>
      <c r="K282" s="198"/>
      <c r="L282" s="196"/>
      <c r="N282" s="196"/>
      <c r="O282" s="197"/>
    </row>
    <row r="283" spans="1:15" s="26" customFormat="1" ht="14.25">
      <c r="A283" s="194"/>
      <c r="B283" s="195"/>
      <c r="C283" s="196"/>
      <c r="D283" s="196"/>
      <c r="G283" s="197"/>
      <c r="I283" s="197"/>
      <c r="J283" s="198"/>
      <c r="K283" s="198"/>
      <c r="L283" s="196"/>
      <c r="N283" s="196"/>
      <c r="O283" s="197"/>
    </row>
    <row r="284" spans="1:15" s="26" customFormat="1" ht="14.25">
      <c r="A284" s="194"/>
      <c r="B284" s="195"/>
      <c r="C284" s="196"/>
      <c r="D284" s="196"/>
      <c r="G284" s="197"/>
      <c r="I284" s="197"/>
      <c r="J284" s="198"/>
      <c r="K284" s="198"/>
      <c r="L284" s="196"/>
      <c r="N284" s="196"/>
      <c r="O284" s="197"/>
    </row>
    <row r="285" spans="1:15" s="26" customFormat="1" ht="14.25">
      <c r="A285" s="194"/>
      <c r="B285" s="195"/>
      <c r="C285" s="196"/>
      <c r="D285" s="196"/>
      <c r="G285" s="197"/>
      <c r="I285" s="197"/>
      <c r="J285" s="198"/>
      <c r="K285" s="198"/>
      <c r="L285" s="196"/>
      <c r="N285" s="196"/>
      <c r="O285" s="197"/>
    </row>
    <row r="286" spans="1:15" s="26" customFormat="1" ht="14.25">
      <c r="A286" s="194"/>
      <c r="B286" s="195"/>
      <c r="C286" s="196"/>
      <c r="D286" s="196"/>
      <c r="G286" s="197"/>
      <c r="I286" s="197"/>
      <c r="J286" s="198"/>
      <c r="K286" s="198"/>
      <c r="L286" s="196"/>
      <c r="N286" s="196"/>
      <c r="O286" s="197"/>
    </row>
    <row r="287" spans="1:15" s="26" customFormat="1" ht="14.25">
      <c r="A287" s="194"/>
      <c r="B287" s="195"/>
      <c r="C287" s="196"/>
      <c r="D287" s="196"/>
      <c r="G287" s="197"/>
      <c r="I287" s="197"/>
      <c r="J287" s="198"/>
      <c r="K287" s="198"/>
      <c r="L287" s="196"/>
      <c r="N287" s="196"/>
      <c r="O287" s="197"/>
    </row>
    <row r="288" spans="1:15" s="26" customFormat="1" ht="14.25">
      <c r="A288" s="194"/>
      <c r="B288" s="195"/>
      <c r="C288" s="196"/>
      <c r="D288" s="196"/>
      <c r="G288" s="197"/>
      <c r="I288" s="197"/>
      <c r="J288" s="198"/>
      <c r="K288" s="198"/>
      <c r="L288" s="196"/>
      <c r="N288" s="196"/>
      <c r="O288" s="197"/>
    </row>
    <row r="289" spans="1:15" s="26" customFormat="1" ht="14.25">
      <c r="A289" s="194"/>
      <c r="B289" s="195"/>
      <c r="C289" s="196"/>
      <c r="D289" s="196"/>
      <c r="G289" s="197"/>
      <c r="I289" s="197"/>
      <c r="J289" s="198"/>
      <c r="K289" s="198"/>
      <c r="L289" s="196"/>
      <c r="N289" s="196"/>
      <c r="O289" s="197"/>
    </row>
    <row r="290" spans="1:15" s="26" customFormat="1" ht="14.25">
      <c r="A290" s="194"/>
      <c r="B290" s="195"/>
      <c r="C290" s="196"/>
      <c r="D290" s="196"/>
      <c r="G290" s="197"/>
      <c r="I290" s="197"/>
      <c r="J290" s="198"/>
      <c r="K290" s="198"/>
      <c r="L290" s="196"/>
      <c r="N290" s="196"/>
      <c r="O290" s="197"/>
    </row>
    <row r="291" spans="1:15" s="26" customFormat="1" ht="14.25">
      <c r="A291" s="194"/>
      <c r="B291" s="195"/>
      <c r="C291" s="196"/>
      <c r="D291" s="196"/>
      <c r="G291" s="197"/>
      <c r="I291" s="196"/>
      <c r="J291" s="198"/>
      <c r="K291" s="198"/>
      <c r="L291" s="196"/>
      <c r="N291" s="196"/>
      <c r="O291" s="196"/>
    </row>
    <row r="292" spans="1:15" s="26" customFormat="1" ht="14.25">
      <c r="A292" s="194"/>
      <c r="B292" s="195"/>
      <c r="C292" s="196"/>
      <c r="D292" s="196"/>
      <c r="G292" s="197"/>
      <c r="I292" s="197"/>
      <c r="J292" s="198"/>
      <c r="K292" s="198"/>
      <c r="L292" s="196"/>
      <c r="N292" s="196"/>
      <c r="O292" s="196"/>
    </row>
    <row r="293" spans="1:15" s="26" customFormat="1" ht="14.25">
      <c r="A293" s="194"/>
      <c r="B293" s="195"/>
      <c r="C293" s="196"/>
      <c r="D293" s="196"/>
      <c r="G293" s="197"/>
      <c r="I293" s="197"/>
      <c r="J293" s="198"/>
      <c r="K293" s="198"/>
      <c r="L293" s="196"/>
      <c r="N293" s="196"/>
      <c r="O293" s="197"/>
    </row>
    <row r="294" spans="1:15" s="26" customFormat="1" ht="14.25">
      <c r="A294" s="194"/>
      <c r="B294" s="195"/>
      <c r="C294" s="196"/>
      <c r="D294" s="196"/>
      <c r="G294" s="197"/>
      <c r="I294" s="197"/>
      <c r="J294" s="198"/>
      <c r="K294" s="198"/>
      <c r="L294" s="196"/>
      <c r="N294" s="196"/>
      <c r="O294" s="197"/>
    </row>
    <row r="295" spans="1:15" s="26" customFormat="1" ht="14.25">
      <c r="A295" s="194"/>
      <c r="B295" s="195"/>
      <c r="C295" s="196"/>
      <c r="D295" s="196"/>
      <c r="G295" s="197"/>
      <c r="I295" s="197"/>
      <c r="J295" s="198"/>
      <c r="K295" s="198"/>
      <c r="L295" s="196"/>
      <c r="N295" s="196"/>
      <c r="O295" s="197"/>
    </row>
    <row r="296" spans="1:15" s="26" customFormat="1" ht="14.25">
      <c r="A296" s="194"/>
      <c r="B296" s="195"/>
      <c r="C296" s="196"/>
      <c r="D296" s="196"/>
      <c r="G296" s="197"/>
      <c r="I296" s="197"/>
      <c r="J296" s="198"/>
      <c r="K296" s="198"/>
      <c r="L296" s="196"/>
      <c r="N296" s="196"/>
      <c r="O296" s="197"/>
    </row>
    <row r="297" spans="1:15" s="26" customFormat="1" ht="14.25">
      <c r="A297" s="194"/>
      <c r="B297" s="195"/>
      <c r="C297" s="196"/>
      <c r="D297" s="196"/>
      <c r="G297" s="197"/>
      <c r="I297" s="197"/>
      <c r="J297" s="198"/>
      <c r="K297" s="198"/>
      <c r="L297" s="196"/>
      <c r="N297" s="196"/>
      <c r="O297" s="197"/>
    </row>
    <row r="298" spans="1:15" s="26" customFormat="1" ht="14.25">
      <c r="A298" s="194"/>
      <c r="B298" s="195"/>
      <c r="C298" s="196"/>
      <c r="D298" s="196"/>
      <c r="G298" s="197"/>
      <c r="I298" s="197"/>
      <c r="J298" s="198"/>
      <c r="K298" s="198"/>
      <c r="L298" s="196"/>
      <c r="N298" s="196"/>
      <c r="O298" s="197"/>
    </row>
    <row r="299" spans="1:15" s="26" customFormat="1" ht="14.25">
      <c r="A299" s="194"/>
      <c r="B299" s="195"/>
      <c r="C299" s="196"/>
      <c r="D299" s="196"/>
      <c r="G299" s="197"/>
      <c r="I299" s="197"/>
      <c r="J299" s="198"/>
      <c r="K299" s="198"/>
      <c r="L299" s="196"/>
      <c r="N299" s="196"/>
      <c r="O299" s="197"/>
    </row>
    <row r="300" spans="1:15" s="26" customFormat="1" ht="14.25">
      <c r="A300" s="194"/>
      <c r="B300" s="195"/>
      <c r="C300" s="196"/>
      <c r="D300" s="196"/>
      <c r="G300" s="197"/>
      <c r="I300" s="196"/>
      <c r="J300" s="198"/>
      <c r="K300" s="198"/>
      <c r="L300" s="196"/>
      <c r="N300" s="196"/>
      <c r="O300" s="197"/>
    </row>
    <row r="301" spans="1:15" s="26" customFormat="1" ht="14.25">
      <c r="A301" s="194"/>
      <c r="B301" s="195"/>
      <c r="C301" s="196"/>
      <c r="D301" s="196"/>
      <c r="G301" s="197"/>
      <c r="I301" s="197"/>
      <c r="J301" s="198"/>
      <c r="K301" s="198"/>
      <c r="L301" s="196"/>
      <c r="N301" s="196"/>
      <c r="O301" s="197"/>
    </row>
    <row r="302" spans="1:15" s="26" customFormat="1" ht="14.25">
      <c r="A302" s="194"/>
      <c r="B302" s="195"/>
      <c r="C302" s="196"/>
      <c r="D302" s="196"/>
      <c r="G302" s="197"/>
      <c r="I302" s="197"/>
      <c r="J302" s="198"/>
      <c r="K302" s="198"/>
      <c r="L302" s="196"/>
      <c r="N302" s="196"/>
      <c r="O302" s="197"/>
    </row>
    <row r="303" spans="1:15" s="26" customFormat="1" ht="14.25">
      <c r="A303" s="194"/>
      <c r="B303" s="195"/>
      <c r="C303" s="196"/>
      <c r="D303" s="196"/>
      <c r="G303" s="196"/>
      <c r="I303" s="197"/>
      <c r="J303" s="198"/>
      <c r="K303" s="198"/>
      <c r="L303" s="196"/>
      <c r="N303" s="196"/>
      <c r="O303" s="196"/>
    </row>
    <row r="304" spans="1:15" s="26" customFormat="1" ht="14.25">
      <c r="A304" s="194"/>
      <c r="B304" s="195"/>
      <c r="C304" s="196"/>
      <c r="D304" s="196"/>
      <c r="G304" s="197"/>
      <c r="I304" s="197"/>
      <c r="J304" s="198"/>
      <c r="K304" s="198"/>
      <c r="L304" s="196"/>
      <c r="N304" s="196"/>
      <c r="O304" s="196"/>
    </row>
    <row r="305" spans="1:15" s="26" customFormat="1" ht="14.25">
      <c r="A305" s="194"/>
      <c r="B305" s="195"/>
      <c r="C305" s="196"/>
      <c r="D305" s="196"/>
      <c r="G305" s="196"/>
      <c r="I305" s="197"/>
      <c r="J305" s="198"/>
      <c r="K305" s="198"/>
      <c r="L305" s="196"/>
      <c r="N305" s="196"/>
      <c r="O305" s="197"/>
    </row>
    <row r="306" spans="1:15" s="26" customFormat="1" ht="14.25">
      <c r="A306" s="194"/>
      <c r="B306" s="195"/>
      <c r="C306" s="196"/>
      <c r="D306" s="196"/>
      <c r="G306" s="197"/>
      <c r="I306" s="197"/>
      <c r="J306" s="198"/>
      <c r="K306" s="198"/>
      <c r="L306" s="196"/>
      <c r="N306" s="196"/>
      <c r="O306" s="197"/>
    </row>
    <row r="307" spans="1:15" s="26" customFormat="1" ht="14.25">
      <c r="A307" s="194"/>
      <c r="B307" s="195"/>
      <c r="C307" s="196"/>
      <c r="D307" s="196"/>
      <c r="G307" s="197"/>
      <c r="I307" s="197"/>
      <c r="J307" s="198"/>
      <c r="K307" s="198"/>
      <c r="L307" s="196"/>
      <c r="N307" s="196"/>
      <c r="O307" s="197"/>
    </row>
    <row r="308" spans="1:15" s="26" customFormat="1" ht="14.25">
      <c r="A308" s="194"/>
      <c r="B308" s="195"/>
      <c r="C308" s="196"/>
      <c r="D308" s="196"/>
      <c r="G308" s="197"/>
      <c r="I308" s="197"/>
      <c r="J308" s="198"/>
      <c r="K308" s="198"/>
      <c r="L308" s="196"/>
      <c r="N308" s="196"/>
      <c r="O308" s="197"/>
    </row>
    <row r="309" spans="1:15" s="26" customFormat="1" ht="14.25">
      <c r="A309" s="194"/>
      <c r="B309" s="195"/>
      <c r="C309" s="196"/>
      <c r="D309" s="196"/>
      <c r="G309" s="197"/>
      <c r="I309" s="197"/>
      <c r="J309" s="198"/>
      <c r="K309" s="198"/>
      <c r="L309" s="196"/>
      <c r="N309" s="196"/>
      <c r="O309" s="197"/>
    </row>
    <row r="310" spans="1:15" s="26" customFormat="1" ht="14.25">
      <c r="A310" s="194"/>
      <c r="B310" s="195"/>
      <c r="C310" s="196"/>
      <c r="D310" s="196"/>
      <c r="G310" s="197"/>
      <c r="I310" s="197"/>
      <c r="J310" s="198"/>
      <c r="K310" s="198"/>
      <c r="L310" s="196"/>
      <c r="N310" s="196"/>
      <c r="O310" s="197"/>
    </row>
    <row r="311" spans="1:15" s="26" customFormat="1" ht="14.25">
      <c r="A311" s="194"/>
      <c r="B311" s="195"/>
      <c r="C311" s="196"/>
      <c r="D311" s="196"/>
      <c r="G311" s="197"/>
      <c r="I311" s="197"/>
      <c r="J311" s="198"/>
      <c r="K311" s="198"/>
      <c r="L311" s="196"/>
      <c r="N311" s="196"/>
      <c r="O311" s="197"/>
    </row>
    <row r="312" spans="1:15" s="26" customFormat="1" ht="14.25">
      <c r="A312" s="194"/>
      <c r="B312" s="195"/>
      <c r="C312" s="196"/>
      <c r="D312" s="196"/>
      <c r="G312" s="197"/>
      <c r="I312" s="197"/>
      <c r="J312" s="198"/>
      <c r="K312" s="198"/>
      <c r="L312" s="196"/>
      <c r="N312" s="196"/>
      <c r="O312" s="197"/>
    </row>
    <row r="313" spans="1:15" s="26" customFormat="1" ht="14.25">
      <c r="A313" s="194"/>
      <c r="B313" s="195"/>
      <c r="C313" s="196"/>
      <c r="D313" s="196"/>
      <c r="G313" s="197"/>
      <c r="I313" s="197"/>
      <c r="J313" s="198"/>
      <c r="K313" s="198"/>
      <c r="L313" s="196"/>
      <c r="N313" s="196"/>
      <c r="O313" s="197"/>
    </row>
    <row r="314" spans="1:15" s="26" customFormat="1" ht="14.25">
      <c r="A314" s="194"/>
      <c r="B314" s="195"/>
      <c r="C314" s="196"/>
      <c r="D314" s="196"/>
      <c r="G314" s="197"/>
      <c r="I314" s="197"/>
      <c r="J314" s="198"/>
      <c r="K314" s="198"/>
      <c r="L314" s="196"/>
      <c r="N314" s="196"/>
      <c r="O314" s="197"/>
    </row>
    <row r="315" spans="1:15" s="26" customFormat="1" ht="14.25">
      <c r="A315" s="194"/>
      <c r="B315" s="195"/>
      <c r="C315" s="196"/>
      <c r="D315" s="196"/>
      <c r="G315" s="197"/>
      <c r="I315" s="196"/>
      <c r="J315" s="198"/>
      <c r="K315" s="198"/>
      <c r="L315" s="196"/>
      <c r="N315" s="196"/>
      <c r="O315" s="196"/>
    </row>
    <row r="316" spans="1:15" s="26" customFormat="1" ht="14.25">
      <c r="A316" s="194"/>
      <c r="B316" s="195"/>
      <c r="C316" s="196"/>
      <c r="D316" s="196"/>
      <c r="G316" s="197"/>
      <c r="I316" s="196"/>
      <c r="J316" s="198"/>
      <c r="K316" s="198"/>
      <c r="L316" s="196"/>
      <c r="N316" s="196"/>
      <c r="O316" s="196"/>
    </row>
    <row r="317" spans="1:15" s="26" customFormat="1" ht="14.25">
      <c r="A317" s="194"/>
      <c r="B317" s="195"/>
      <c r="C317" s="196"/>
      <c r="D317" s="196"/>
      <c r="G317" s="197"/>
      <c r="I317" s="197"/>
      <c r="J317" s="198"/>
      <c r="K317" s="198"/>
      <c r="L317" s="196"/>
      <c r="N317" s="196"/>
      <c r="O317" s="197"/>
    </row>
    <row r="318" spans="1:15" s="26" customFormat="1" ht="14.25">
      <c r="A318" s="194"/>
      <c r="B318" s="195"/>
      <c r="C318" s="196"/>
      <c r="D318" s="196"/>
      <c r="G318" s="197"/>
      <c r="I318" s="197"/>
      <c r="J318" s="198"/>
      <c r="K318" s="198"/>
      <c r="L318" s="196"/>
      <c r="N318" s="196"/>
      <c r="O318" s="197"/>
    </row>
    <row r="319" spans="1:15" s="26" customFormat="1" ht="14.25">
      <c r="A319" s="194"/>
      <c r="B319" s="195"/>
      <c r="C319" s="196"/>
      <c r="D319" s="196"/>
      <c r="G319" s="197"/>
      <c r="I319" s="197"/>
      <c r="J319" s="198"/>
      <c r="K319" s="198"/>
      <c r="L319" s="196"/>
      <c r="N319" s="196"/>
      <c r="O319" s="197"/>
    </row>
    <row r="320" spans="1:15" s="26" customFormat="1" ht="14.25">
      <c r="A320" s="194"/>
      <c r="B320" s="195"/>
      <c r="C320" s="196"/>
      <c r="D320" s="196"/>
      <c r="G320" s="197"/>
      <c r="I320" s="197"/>
      <c r="J320" s="198"/>
      <c r="K320" s="198"/>
      <c r="L320" s="196"/>
      <c r="N320" s="196"/>
      <c r="O320" s="197"/>
    </row>
    <row r="321" spans="1:15" s="26" customFormat="1" ht="14.25">
      <c r="A321" s="194"/>
      <c r="B321" s="195"/>
      <c r="C321" s="196"/>
      <c r="D321" s="196"/>
      <c r="G321" s="197"/>
      <c r="I321" s="197"/>
      <c r="J321" s="198"/>
      <c r="K321" s="198"/>
      <c r="L321" s="196"/>
      <c r="N321" s="196"/>
      <c r="O321" s="197"/>
    </row>
    <row r="322" spans="1:15" s="26" customFormat="1" ht="14.25">
      <c r="A322" s="194"/>
      <c r="B322" s="195"/>
      <c r="C322" s="196"/>
      <c r="D322" s="196"/>
      <c r="G322" s="197"/>
      <c r="I322" s="197"/>
      <c r="J322" s="198"/>
      <c r="K322" s="198"/>
      <c r="L322" s="196"/>
      <c r="N322" s="196"/>
      <c r="O322" s="197"/>
    </row>
    <row r="323" spans="1:15" s="26" customFormat="1" ht="14.25">
      <c r="A323" s="194"/>
      <c r="B323" s="195"/>
      <c r="C323" s="196"/>
      <c r="D323" s="196"/>
      <c r="G323" s="197"/>
      <c r="I323" s="197"/>
      <c r="J323" s="198"/>
      <c r="K323" s="198"/>
      <c r="L323" s="196"/>
      <c r="N323" s="196"/>
      <c r="O323" s="197"/>
    </row>
    <row r="324" spans="1:15" s="26" customFormat="1" ht="14.25">
      <c r="A324" s="194"/>
      <c r="B324" s="195"/>
      <c r="C324" s="196"/>
      <c r="D324" s="196"/>
      <c r="G324" s="197"/>
      <c r="I324" s="197"/>
      <c r="J324" s="198"/>
      <c r="K324" s="198"/>
      <c r="L324" s="196"/>
      <c r="N324" s="196"/>
      <c r="O324" s="197"/>
    </row>
    <row r="325" spans="1:15" s="26" customFormat="1" ht="14.25">
      <c r="A325" s="194"/>
      <c r="B325" s="195"/>
      <c r="C325" s="196"/>
      <c r="D325" s="196"/>
      <c r="G325" s="197"/>
      <c r="I325" s="197"/>
      <c r="J325" s="198"/>
      <c r="K325" s="198"/>
      <c r="L325" s="196"/>
      <c r="N325" s="196"/>
      <c r="O325" s="197"/>
    </row>
    <row r="326" spans="1:15" s="26" customFormat="1" ht="14.25">
      <c r="A326" s="194"/>
      <c r="B326" s="195"/>
      <c r="C326" s="196"/>
      <c r="D326" s="196"/>
      <c r="G326" s="197"/>
      <c r="I326" s="196"/>
      <c r="J326" s="198"/>
      <c r="K326" s="198"/>
      <c r="L326" s="196"/>
      <c r="N326" s="196"/>
      <c r="O326" s="197"/>
    </row>
    <row r="327" spans="1:15" s="26" customFormat="1" ht="14.25">
      <c r="A327" s="194"/>
      <c r="B327" s="195"/>
      <c r="C327" s="196"/>
      <c r="D327" s="196"/>
      <c r="G327" s="197"/>
      <c r="I327" s="196"/>
      <c r="J327" s="198"/>
      <c r="K327" s="198"/>
      <c r="L327" s="196"/>
      <c r="N327" s="196"/>
      <c r="O327" s="197"/>
    </row>
    <row r="328" spans="1:15" s="26" customFormat="1" ht="14.25">
      <c r="A328" s="194"/>
      <c r="B328" s="195"/>
      <c r="C328" s="196"/>
      <c r="D328" s="196"/>
      <c r="G328" s="197"/>
      <c r="I328" s="197"/>
      <c r="J328" s="198"/>
      <c r="K328" s="198"/>
      <c r="L328" s="196"/>
      <c r="N328" s="196"/>
      <c r="O328" s="197"/>
    </row>
    <row r="329" spans="1:15" s="26" customFormat="1" ht="14.25">
      <c r="A329" s="194"/>
      <c r="B329" s="195"/>
      <c r="C329" s="196"/>
      <c r="D329" s="196"/>
      <c r="G329" s="197"/>
      <c r="I329" s="197"/>
      <c r="J329" s="198"/>
      <c r="K329" s="198"/>
      <c r="L329" s="196"/>
      <c r="N329" s="196"/>
      <c r="O329" s="197"/>
    </row>
    <row r="330" spans="1:15" s="26" customFormat="1" ht="14.25">
      <c r="A330" s="194"/>
      <c r="B330" s="195"/>
      <c r="C330" s="196"/>
      <c r="D330" s="196"/>
      <c r="G330" s="197"/>
      <c r="I330" s="197"/>
      <c r="J330" s="198"/>
      <c r="K330" s="198"/>
      <c r="L330" s="196"/>
      <c r="N330" s="196"/>
      <c r="O330" s="197"/>
    </row>
    <row r="331" spans="1:15" s="26" customFormat="1" ht="14.25">
      <c r="A331" s="194"/>
      <c r="B331" s="195"/>
      <c r="C331" s="196"/>
      <c r="D331" s="196"/>
      <c r="G331" s="197"/>
      <c r="I331" s="197"/>
      <c r="J331" s="198"/>
      <c r="K331" s="198"/>
      <c r="L331" s="196"/>
      <c r="N331" s="196"/>
      <c r="O331" s="197"/>
    </row>
    <row r="332" spans="1:15" s="26" customFormat="1" ht="14.25">
      <c r="A332" s="194"/>
      <c r="B332" s="195"/>
      <c r="C332" s="196"/>
      <c r="D332" s="196"/>
      <c r="G332" s="197"/>
      <c r="I332" s="197"/>
      <c r="J332" s="198"/>
      <c r="K332" s="198"/>
      <c r="L332" s="196"/>
      <c r="N332" s="196"/>
      <c r="O332" s="197"/>
    </row>
    <row r="333" spans="1:15" s="26" customFormat="1" ht="14.25">
      <c r="A333" s="194"/>
      <c r="B333" s="195"/>
      <c r="C333" s="196"/>
      <c r="D333" s="196"/>
      <c r="G333" s="197"/>
      <c r="I333" s="197"/>
      <c r="J333" s="198"/>
      <c r="K333" s="198"/>
      <c r="L333" s="196"/>
      <c r="N333" s="196"/>
      <c r="O333" s="197"/>
    </row>
    <row r="334" spans="1:15" s="26" customFormat="1" ht="14.25">
      <c r="A334" s="194"/>
      <c r="B334" s="195"/>
      <c r="C334" s="196"/>
      <c r="D334" s="196"/>
      <c r="G334" s="197"/>
      <c r="I334" s="197"/>
      <c r="J334" s="198"/>
      <c r="K334" s="198"/>
      <c r="L334" s="196"/>
      <c r="N334" s="196"/>
      <c r="O334" s="197"/>
    </row>
    <row r="335" spans="1:15" s="26" customFormat="1" ht="14.25">
      <c r="A335" s="194"/>
      <c r="B335" s="195"/>
      <c r="C335" s="196"/>
      <c r="D335" s="196"/>
      <c r="G335" s="197"/>
      <c r="I335" s="197"/>
      <c r="J335" s="198"/>
      <c r="K335" s="198"/>
      <c r="L335" s="196"/>
      <c r="N335" s="196"/>
      <c r="O335" s="197"/>
    </row>
    <row r="336" spans="1:15" s="26" customFormat="1" ht="14.25">
      <c r="A336" s="194"/>
      <c r="B336" s="195"/>
      <c r="C336" s="196"/>
      <c r="D336" s="196"/>
      <c r="G336" s="197"/>
      <c r="I336" s="197"/>
      <c r="J336" s="198"/>
      <c r="K336" s="198"/>
      <c r="L336" s="196"/>
      <c r="N336" s="196"/>
      <c r="O336" s="197"/>
    </row>
    <row r="337" spans="1:15" s="26" customFormat="1" ht="14.25">
      <c r="A337" s="194"/>
      <c r="B337" s="195"/>
      <c r="C337" s="196"/>
      <c r="D337" s="196"/>
      <c r="G337" s="197"/>
      <c r="I337" s="197"/>
      <c r="J337" s="198"/>
      <c r="K337" s="198"/>
      <c r="L337" s="196"/>
      <c r="N337" s="196"/>
      <c r="O337" s="197"/>
    </row>
    <row r="338" spans="1:15" s="26" customFormat="1" ht="14.25">
      <c r="A338" s="194"/>
      <c r="B338" s="195"/>
      <c r="C338" s="196"/>
      <c r="D338" s="196"/>
      <c r="G338" s="196"/>
      <c r="I338" s="197"/>
      <c r="J338" s="198"/>
      <c r="K338" s="198"/>
      <c r="L338" s="196"/>
      <c r="N338" s="196"/>
      <c r="O338" s="196"/>
    </row>
    <row r="339" spans="1:15" s="26" customFormat="1" ht="14.25">
      <c r="A339" s="194"/>
      <c r="B339" s="195"/>
      <c r="C339" s="196"/>
      <c r="D339" s="196"/>
      <c r="G339" s="197"/>
      <c r="I339" s="197"/>
      <c r="J339" s="198"/>
      <c r="K339" s="198"/>
      <c r="L339" s="196"/>
      <c r="N339" s="196"/>
      <c r="O339" s="197"/>
    </row>
    <row r="340" spans="1:15" s="26" customFormat="1" ht="14.25">
      <c r="A340" s="194"/>
      <c r="B340" s="195"/>
      <c r="C340" s="196"/>
      <c r="D340" s="196"/>
      <c r="G340" s="197"/>
      <c r="I340" s="197"/>
      <c r="J340" s="198"/>
      <c r="K340" s="198"/>
      <c r="L340" s="196"/>
      <c r="N340" s="196"/>
      <c r="O340" s="196"/>
    </row>
    <row r="341" spans="1:15" s="26" customFormat="1" ht="14.25">
      <c r="A341" s="194"/>
      <c r="B341" s="195"/>
      <c r="C341" s="196"/>
      <c r="D341" s="196"/>
      <c r="G341" s="196"/>
      <c r="I341" s="197"/>
      <c r="J341" s="198"/>
      <c r="K341" s="198"/>
      <c r="L341" s="196"/>
      <c r="N341" s="196"/>
      <c r="O341" s="196"/>
    </row>
    <row r="342" spans="1:15" s="26" customFormat="1" ht="14.25">
      <c r="A342" s="194"/>
      <c r="B342" s="195"/>
      <c r="C342" s="196"/>
      <c r="D342" s="196"/>
      <c r="G342" s="197"/>
      <c r="I342" s="197"/>
      <c r="J342" s="198"/>
      <c r="K342" s="198"/>
      <c r="L342" s="196"/>
      <c r="N342" s="196"/>
      <c r="O342" s="197"/>
    </row>
    <row r="343" spans="1:15" s="26" customFormat="1" ht="14.25">
      <c r="A343" s="194"/>
      <c r="B343" s="195"/>
      <c r="C343" s="196"/>
      <c r="D343" s="196"/>
      <c r="G343" s="197"/>
      <c r="I343" s="197"/>
      <c r="J343" s="198"/>
      <c r="K343" s="198"/>
      <c r="L343" s="196"/>
      <c r="N343" s="196"/>
      <c r="O343" s="197"/>
    </row>
    <row r="344" spans="1:15" s="26" customFormat="1" ht="14.25">
      <c r="A344" s="194"/>
      <c r="B344" s="195"/>
      <c r="C344" s="196"/>
      <c r="D344" s="196"/>
      <c r="G344" s="197"/>
      <c r="I344" s="197"/>
      <c r="J344" s="198"/>
      <c r="K344" s="198"/>
      <c r="L344" s="196"/>
      <c r="N344" s="196"/>
      <c r="O344" s="197"/>
    </row>
    <row r="345" spans="1:15" s="26" customFormat="1" ht="14.25">
      <c r="A345" s="194"/>
      <c r="B345" s="195"/>
      <c r="C345" s="196"/>
      <c r="D345" s="196"/>
      <c r="G345" s="197"/>
      <c r="I345" s="197"/>
      <c r="J345" s="198"/>
      <c r="K345" s="198"/>
      <c r="L345" s="196"/>
      <c r="N345" s="196"/>
      <c r="O345" s="197"/>
    </row>
    <row r="346" spans="1:15" s="26" customFormat="1" ht="14.25">
      <c r="A346" s="194"/>
      <c r="B346" s="195"/>
      <c r="C346" s="196"/>
      <c r="D346" s="196"/>
      <c r="G346" s="197"/>
      <c r="I346" s="197"/>
      <c r="J346" s="198"/>
      <c r="K346" s="198"/>
      <c r="L346" s="196"/>
      <c r="N346" s="196"/>
      <c r="O346" s="197"/>
    </row>
    <row r="347" spans="1:15" s="26" customFormat="1" ht="14.25">
      <c r="A347" s="194"/>
      <c r="B347" s="195"/>
      <c r="C347" s="196"/>
      <c r="D347" s="196"/>
      <c r="G347" s="197"/>
      <c r="I347" s="197"/>
      <c r="J347" s="198"/>
      <c r="K347" s="198"/>
      <c r="L347" s="196"/>
      <c r="N347" s="196"/>
      <c r="O347" s="197"/>
    </row>
    <row r="348" spans="1:15" s="26" customFormat="1" ht="14.25">
      <c r="A348" s="194"/>
      <c r="B348" s="195"/>
      <c r="C348" s="196"/>
      <c r="D348" s="196"/>
      <c r="G348" s="197"/>
      <c r="I348" s="197"/>
      <c r="J348" s="198"/>
      <c r="K348" s="198"/>
      <c r="L348" s="196"/>
      <c r="N348" s="196"/>
      <c r="O348" s="197"/>
    </row>
    <row r="349" spans="1:15" s="26" customFormat="1" ht="14.25">
      <c r="A349" s="194"/>
      <c r="B349" s="195"/>
      <c r="C349" s="196"/>
      <c r="D349" s="196"/>
      <c r="G349" s="197"/>
      <c r="I349" s="197"/>
      <c r="J349" s="198"/>
      <c r="K349" s="198"/>
      <c r="L349" s="196"/>
      <c r="N349" s="196"/>
      <c r="O349" s="197"/>
    </row>
    <row r="350" spans="1:15" s="26" customFormat="1" ht="14.25">
      <c r="A350" s="194"/>
      <c r="B350" s="195"/>
      <c r="C350" s="196"/>
      <c r="D350" s="196"/>
      <c r="G350" s="197"/>
      <c r="I350" s="196"/>
      <c r="J350" s="198"/>
      <c r="K350" s="198"/>
      <c r="L350" s="196"/>
      <c r="N350" s="196"/>
      <c r="O350" s="196"/>
    </row>
    <row r="351" spans="1:15" s="26" customFormat="1" ht="14.25">
      <c r="A351" s="194"/>
      <c r="B351" s="195"/>
      <c r="C351" s="196"/>
      <c r="D351" s="196"/>
      <c r="G351" s="197"/>
      <c r="I351" s="197"/>
      <c r="J351" s="198"/>
      <c r="K351" s="198"/>
      <c r="L351" s="196"/>
      <c r="N351" s="196"/>
      <c r="O351" s="196"/>
    </row>
    <row r="352" spans="1:15" s="26" customFormat="1" ht="14.25">
      <c r="A352" s="194"/>
      <c r="B352" s="195"/>
      <c r="C352" s="196"/>
      <c r="D352" s="196"/>
      <c r="G352" s="197"/>
      <c r="I352" s="197"/>
      <c r="J352" s="198"/>
      <c r="K352" s="198"/>
      <c r="L352" s="196"/>
      <c r="N352" s="196"/>
      <c r="O352" s="197"/>
    </row>
    <row r="353" spans="1:15" s="26" customFormat="1" ht="14.25">
      <c r="A353" s="194"/>
      <c r="B353" s="195"/>
      <c r="C353" s="196"/>
      <c r="D353" s="196"/>
      <c r="G353" s="197"/>
      <c r="I353" s="197"/>
      <c r="J353" s="198"/>
      <c r="K353" s="198"/>
      <c r="L353" s="196"/>
      <c r="N353" s="196"/>
      <c r="O353" s="197"/>
    </row>
    <row r="354" spans="1:15" s="26" customFormat="1" ht="14.25">
      <c r="A354" s="194"/>
      <c r="B354" s="195"/>
      <c r="C354" s="196"/>
      <c r="D354" s="196"/>
      <c r="G354" s="197"/>
      <c r="I354" s="197"/>
      <c r="J354" s="198"/>
      <c r="K354" s="198"/>
      <c r="L354" s="196"/>
      <c r="N354" s="196"/>
      <c r="O354" s="197"/>
    </row>
    <row r="355" spans="1:15" s="26" customFormat="1" ht="14.25">
      <c r="A355" s="194"/>
      <c r="B355" s="195"/>
      <c r="C355" s="196"/>
      <c r="D355" s="196"/>
      <c r="G355" s="197"/>
      <c r="I355" s="197"/>
      <c r="J355" s="198"/>
      <c r="K355" s="198"/>
      <c r="L355" s="196"/>
      <c r="N355" s="196"/>
      <c r="O355" s="197"/>
    </row>
    <row r="356" spans="1:15" s="26" customFormat="1" ht="14.25">
      <c r="A356" s="194"/>
      <c r="B356" s="195"/>
      <c r="C356" s="196"/>
      <c r="D356" s="196"/>
      <c r="G356" s="197"/>
      <c r="I356" s="197"/>
      <c r="J356" s="198"/>
      <c r="K356" s="198"/>
      <c r="L356" s="196"/>
      <c r="N356" s="196"/>
      <c r="O356" s="197"/>
    </row>
    <row r="357" spans="1:15" s="26" customFormat="1" ht="14.25">
      <c r="A357" s="194"/>
      <c r="B357" s="195"/>
      <c r="C357" s="196"/>
      <c r="D357" s="196"/>
      <c r="G357" s="197"/>
      <c r="I357" s="197"/>
      <c r="J357" s="198"/>
      <c r="K357" s="198"/>
      <c r="L357" s="196"/>
      <c r="N357" s="196"/>
      <c r="O357" s="197"/>
    </row>
    <row r="358" spans="1:15" s="26" customFormat="1" ht="14.25">
      <c r="A358" s="194"/>
      <c r="B358" s="195"/>
      <c r="C358" s="196"/>
      <c r="D358" s="196"/>
      <c r="G358" s="197"/>
      <c r="I358" s="197"/>
      <c r="J358" s="198"/>
      <c r="K358" s="198"/>
      <c r="L358" s="196"/>
      <c r="N358" s="196"/>
      <c r="O358" s="197"/>
    </row>
    <row r="359" spans="1:15" s="26" customFormat="1" ht="14.25">
      <c r="A359" s="194"/>
      <c r="B359" s="195"/>
      <c r="C359" s="196"/>
      <c r="D359" s="196"/>
      <c r="G359" s="197"/>
      <c r="I359" s="196"/>
      <c r="J359" s="198"/>
      <c r="K359" s="198"/>
      <c r="L359" s="196"/>
      <c r="N359" s="196"/>
      <c r="O359" s="196"/>
    </row>
    <row r="360" spans="1:15" s="26" customFormat="1" ht="14.25">
      <c r="A360" s="194"/>
      <c r="B360" s="195"/>
      <c r="C360" s="196"/>
      <c r="D360" s="196"/>
      <c r="G360" s="197"/>
      <c r="I360" s="197"/>
      <c r="J360" s="198"/>
      <c r="K360" s="198"/>
      <c r="L360" s="196"/>
      <c r="N360" s="196"/>
      <c r="O360" s="197"/>
    </row>
    <row r="361" spans="3:12" s="26" customFormat="1" ht="14.25">
      <c r="C361" s="199"/>
      <c r="J361" s="198"/>
      <c r="K361" s="198"/>
      <c r="L361" s="199"/>
    </row>
    <row r="362" spans="3:12" s="26" customFormat="1" ht="14.25">
      <c r="C362" s="199"/>
      <c r="J362" s="198"/>
      <c r="K362" s="198"/>
      <c r="L362" s="199"/>
    </row>
    <row r="363" spans="3:12" s="26" customFormat="1" ht="14.25">
      <c r="C363" s="199"/>
      <c r="J363" s="198"/>
      <c r="K363" s="198"/>
      <c r="L363" s="199"/>
    </row>
    <row r="364" spans="3:12" s="26" customFormat="1" ht="14.25">
      <c r="C364" s="199"/>
      <c r="J364" s="198"/>
      <c r="K364" s="198"/>
      <c r="L364" s="199"/>
    </row>
    <row r="365" spans="3:12" s="26" customFormat="1" ht="14.25">
      <c r="C365" s="199"/>
      <c r="J365" s="198"/>
      <c r="K365" s="198"/>
      <c r="L365" s="199"/>
    </row>
    <row r="366" spans="3:12" s="26" customFormat="1" ht="14.25">
      <c r="C366" s="199"/>
      <c r="J366" s="198"/>
      <c r="K366" s="198"/>
      <c r="L366" s="199"/>
    </row>
    <row r="367" spans="3:12" s="26" customFormat="1" ht="14.25">
      <c r="C367" s="199"/>
      <c r="J367" s="198"/>
      <c r="K367" s="198"/>
      <c r="L367" s="199"/>
    </row>
    <row r="368" spans="3:12" s="26" customFormat="1" ht="14.25">
      <c r="C368" s="199"/>
      <c r="J368" s="198"/>
      <c r="K368" s="198"/>
      <c r="L368" s="199"/>
    </row>
    <row r="369" spans="3:12" s="26" customFormat="1" ht="14.25">
      <c r="C369" s="199"/>
      <c r="J369" s="198"/>
      <c r="K369" s="198"/>
      <c r="L369" s="199"/>
    </row>
    <row r="370" spans="3:12" s="26" customFormat="1" ht="14.25">
      <c r="C370" s="199"/>
      <c r="J370" s="198"/>
      <c r="K370" s="198"/>
      <c r="L370" s="199"/>
    </row>
    <row r="371" spans="3:12" s="26" customFormat="1" ht="14.25">
      <c r="C371" s="199"/>
      <c r="J371" s="198"/>
      <c r="K371" s="198"/>
      <c r="L371" s="199"/>
    </row>
    <row r="372" spans="3:12" s="26" customFormat="1" ht="14.25">
      <c r="C372" s="199"/>
      <c r="J372" s="198"/>
      <c r="K372" s="198"/>
      <c r="L372" s="199"/>
    </row>
    <row r="373" spans="3:12" s="26" customFormat="1" ht="14.25">
      <c r="C373" s="199"/>
      <c r="J373" s="198"/>
      <c r="K373" s="198"/>
      <c r="L373" s="199"/>
    </row>
    <row r="374" spans="3:12" s="26" customFormat="1" ht="14.25">
      <c r="C374" s="199"/>
      <c r="J374" s="198"/>
      <c r="K374" s="198"/>
      <c r="L374" s="199"/>
    </row>
    <row r="375" spans="3:12" s="26" customFormat="1" ht="14.25">
      <c r="C375" s="199"/>
      <c r="J375" s="198"/>
      <c r="K375" s="198"/>
      <c r="L375" s="199"/>
    </row>
    <row r="376" spans="3:12" s="26" customFormat="1" ht="14.25">
      <c r="C376" s="199"/>
      <c r="J376" s="198"/>
      <c r="K376" s="198"/>
      <c r="L376" s="199"/>
    </row>
    <row r="377" spans="3:12" s="26" customFormat="1" ht="14.25">
      <c r="C377" s="199"/>
      <c r="J377" s="198"/>
      <c r="K377" s="198"/>
      <c r="L377" s="199"/>
    </row>
    <row r="378" spans="3:12" s="26" customFormat="1" ht="14.25">
      <c r="C378" s="199"/>
      <c r="J378" s="198"/>
      <c r="K378" s="198"/>
      <c r="L378" s="199"/>
    </row>
    <row r="379" spans="3:12" s="26" customFormat="1" ht="14.25">
      <c r="C379" s="199"/>
      <c r="J379" s="198"/>
      <c r="K379" s="198"/>
      <c r="L379" s="199"/>
    </row>
    <row r="380" spans="3:12" s="26" customFormat="1" ht="14.25">
      <c r="C380" s="199"/>
      <c r="J380" s="198"/>
      <c r="K380" s="198"/>
      <c r="L380" s="199"/>
    </row>
    <row r="381" spans="3:12" s="26" customFormat="1" ht="14.25">
      <c r="C381" s="199"/>
      <c r="J381" s="198"/>
      <c r="K381" s="198"/>
      <c r="L381" s="199"/>
    </row>
    <row r="382" spans="3:12" s="26" customFormat="1" ht="14.25">
      <c r="C382" s="199"/>
      <c r="J382" s="198"/>
      <c r="K382" s="198"/>
      <c r="L382" s="199"/>
    </row>
    <row r="383" spans="3:12" s="26" customFormat="1" ht="14.25">
      <c r="C383" s="199"/>
      <c r="J383" s="198"/>
      <c r="K383" s="198"/>
      <c r="L383" s="199"/>
    </row>
    <row r="384" spans="3:12" s="26" customFormat="1" ht="14.25">
      <c r="C384" s="199"/>
      <c r="J384" s="198"/>
      <c r="K384" s="198"/>
      <c r="L384" s="199"/>
    </row>
    <row r="385" spans="3:12" s="26" customFormat="1" ht="14.25">
      <c r="C385" s="199"/>
      <c r="J385" s="198"/>
      <c r="K385" s="198"/>
      <c r="L385" s="199"/>
    </row>
    <row r="386" spans="3:12" s="26" customFormat="1" ht="14.25">
      <c r="C386" s="199"/>
      <c r="J386" s="198"/>
      <c r="K386" s="198"/>
      <c r="L386" s="199"/>
    </row>
    <row r="387" spans="3:12" s="26" customFormat="1" ht="14.25">
      <c r="C387" s="199"/>
      <c r="J387" s="198"/>
      <c r="K387" s="198"/>
      <c r="L387" s="199"/>
    </row>
    <row r="388" spans="3:12" s="26" customFormat="1" ht="14.25">
      <c r="C388" s="199"/>
      <c r="J388" s="198"/>
      <c r="K388" s="198"/>
      <c r="L388" s="199"/>
    </row>
    <row r="389" spans="3:12" s="26" customFormat="1" ht="14.25">
      <c r="C389" s="199"/>
      <c r="J389" s="198"/>
      <c r="K389" s="198"/>
      <c r="L389" s="199"/>
    </row>
    <row r="390" spans="3:12" s="26" customFormat="1" ht="14.25">
      <c r="C390" s="199"/>
      <c r="J390" s="198"/>
      <c r="K390" s="198"/>
      <c r="L390" s="199"/>
    </row>
    <row r="391" spans="3:12" s="26" customFormat="1" ht="14.25">
      <c r="C391" s="199"/>
      <c r="J391" s="198"/>
      <c r="K391" s="198"/>
      <c r="L391" s="199"/>
    </row>
    <row r="392" spans="3:12" s="26" customFormat="1" ht="14.25">
      <c r="C392" s="199"/>
      <c r="J392" s="198"/>
      <c r="K392" s="198"/>
      <c r="L392" s="199"/>
    </row>
    <row r="393" spans="3:12" s="26" customFormat="1" ht="14.25">
      <c r="C393" s="199"/>
      <c r="J393" s="198"/>
      <c r="K393" s="198"/>
      <c r="L393" s="199"/>
    </row>
    <row r="394" spans="3:12" s="26" customFormat="1" ht="14.25">
      <c r="C394" s="199"/>
      <c r="J394" s="198"/>
      <c r="K394" s="198"/>
      <c r="L394" s="199"/>
    </row>
    <row r="395" spans="3:12" s="26" customFormat="1" ht="14.25">
      <c r="C395" s="199"/>
      <c r="J395" s="198"/>
      <c r="K395" s="198"/>
      <c r="L395" s="199"/>
    </row>
  </sheetData>
  <sheetProtection/>
  <mergeCells count="13">
    <mergeCell ref="Q4:Q5"/>
    <mergeCell ref="R4:R5"/>
    <mergeCell ref="A1:R1"/>
    <mergeCell ref="A3:A5"/>
    <mergeCell ref="B3:B5"/>
    <mergeCell ref="D3:K3"/>
    <mergeCell ref="M3:R3"/>
    <mergeCell ref="C4:C5"/>
    <mergeCell ref="D4:I4"/>
    <mergeCell ref="J4:J5"/>
    <mergeCell ref="K4:K5"/>
    <mergeCell ref="L4:L5"/>
    <mergeCell ref="M4:P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22"/>
  <sheetViews>
    <sheetView zoomScalePageLayoutView="0" workbookViewId="0" topLeftCell="A1">
      <selection activeCell="C30" sqref="C30"/>
    </sheetView>
  </sheetViews>
  <sheetFormatPr defaultColWidth="9.00390625" defaultRowHeight="14.25"/>
  <cols>
    <col min="1" max="1" width="28.125" style="84" customWidth="1"/>
    <col min="2" max="3" width="16.125" style="84" customWidth="1"/>
    <col min="4" max="4" width="16.125" style="226" customWidth="1"/>
    <col min="5" max="8" width="16.125" style="84" customWidth="1"/>
    <col min="9" max="16384" width="9.00390625" style="84" customWidth="1"/>
  </cols>
  <sheetData>
    <row r="1" spans="1:9" s="212" customFormat="1" ht="33.75" customHeight="1">
      <c r="A1" s="297" t="s">
        <v>774</v>
      </c>
      <c r="B1" s="297"/>
      <c r="C1" s="297"/>
      <c r="D1" s="297"/>
      <c r="E1" s="211"/>
      <c r="F1" s="211"/>
      <c r="G1" s="211"/>
      <c r="H1" s="211"/>
      <c r="I1" s="211"/>
    </row>
    <row r="2" spans="1:9" s="212" customFormat="1" ht="16.5" customHeight="1">
      <c r="A2" s="213"/>
      <c r="B2" s="213"/>
      <c r="C2" s="213"/>
      <c r="D2" s="213"/>
      <c r="E2" s="213"/>
      <c r="F2" s="213"/>
      <c r="G2" s="213"/>
      <c r="H2" s="213"/>
      <c r="I2" s="213"/>
    </row>
    <row r="3" spans="1:9" s="212" customFormat="1" ht="16.5" customHeight="1">
      <c r="A3" s="294" t="s">
        <v>1268</v>
      </c>
      <c r="B3" s="294"/>
      <c r="C3" s="294"/>
      <c r="D3" s="294"/>
      <c r="E3" s="213"/>
      <c r="F3" s="213"/>
      <c r="G3" s="213"/>
      <c r="H3" s="213"/>
      <c r="I3" s="213"/>
    </row>
    <row r="4" spans="1:4" ht="14.25">
      <c r="A4" s="214" t="s">
        <v>753</v>
      </c>
      <c r="B4" s="215" t="s">
        <v>754</v>
      </c>
      <c r="C4" s="215" t="s">
        <v>755</v>
      </c>
      <c r="D4" s="216" t="s">
        <v>756</v>
      </c>
    </row>
    <row r="5" spans="1:6" ht="14.25">
      <c r="A5" s="214" t="s">
        <v>757</v>
      </c>
      <c r="B5" s="217">
        <f>B6+B7+B10</f>
        <v>1819.87</v>
      </c>
      <c r="C5" s="217">
        <f>C6+C7+C10</f>
        <v>1607.3</v>
      </c>
      <c r="D5" s="218">
        <f>SUM(C5-B5)/B5*100</f>
        <v>-11.680504651431143</v>
      </c>
      <c r="F5" s="219"/>
    </row>
    <row r="6" spans="1:4" ht="14.25">
      <c r="A6" s="214" t="s">
        <v>758</v>
      </c>
      <c r="B6" s="217">
        <v>0</v>
      </c>
      <c r="C6" s="220">
        <v>0</v>
      </c>
      <c r="D6" s="221"/>
    </row>
    <row r="7" spans="1:4" ht="14.25">
      <c r="A7" s="214" t="s">
        <v>759</v>
      </c>
      <c r="B7" s="217">
        <f>B8+B9</f>
        <v>1259.3899999999999</v>
      </c>
      <c r="C7" s="217">
        <v>1165.8</v>
      </c>
      <c r="D7" s="218">
        <f>SUM(C7-B7)/B7*100</f>
        <v>-7.4313755071899825</v>
      </c>
    </row>
    <row r="8" spans="1:4" ht="14.25">
      <c r="A8" s="214" t="s">
        <v>760</v>
      </c>
      <c r="B8" s="222">
        <v>135.78</v>
      </c>
      <c r="C8" s="222">
        <v>0</v>
      </c>
      <c r="D8" s="218">
        <f>SUM(C8-B8)/B8*100</f>
        <v>-100</v>
      </c>
    </row>
    <row r="9" spans="1:4" ht="14.25">
      <c r="A9" s="214" t="s">
        <v>761</v>
      </c>
      <c r="B9" s="222">
        <v>1123.61</v>
      </c>
      <c r="C9" s="222">
        <v>1165.8</v>
      </c>
      <c r="D9" s="218">
        <f>SUM(C9-B9)/B9*100</f>
        <v>3.7548615622858517</v>
      </c>
    </row>
    <row r="10" spans="1:4" ht="14.25">
      <c r="A10" s="214" t="s">
        <v>762</v>
      </c>
      <c r="B10" s="222">
        <v>560.48</v>
      </c>
      <c r="C10" s="222">
        <v>441.5</v>
      </c>
      <c r="D10" s="218">
        <f>SUM(C10-B10)/B10*100</f>
        <v>-21.228232943191554</v>
      </c>
    </row>
    <row r="11" spans="1:4" ht="14.25">
      <c r="A11" s="214" t="s">
        <v>763</v>
      </c>
      <c r="B11" s="222">
        <v>560.48</v>
      </c>
      <c r="C11" s="222">
        <v>441.5</v>
      </c>
      <c r="D11" s="218">
        <f>SUM(C11-B11)/B11*100</f>
        <v>-21.228232943191554</v>
      </c>
    </row>
    <row r="12" spans="1:4" ht="14.25">
      <c r="A12" s="214" t="s">
        <v>764</v>
      </c>
      <c r="B12" s="217">
        <v>0</v>
      </c>
      <c r="C12" s="221">
        <v>0</v>
      </c>
      <c r="D12" s="221">
        <v>0</v>
      </c>
    </row>
    <row r="13" spans="1:4" ht="14.25">
      <c r="A13" s="214" t="s">
        <v>765</v>
      </c>
      <c r="B13" s="223">
        <v>0</v>
      </c>
      <c r="C13" s="221">
        <v>0</v>
      </c>
      <c r="D13" s="221">
        <v>0</v>
      </c>
    </row>
    <row r="14" spans="1:4" ht="14.25">
      <c r="A14" s="214" t="s">
        <v>766</v>
      </c>
      <c r="B14" s="224">
        <v>0</v>
      </c>
      <c r="C14" s="221">
        <v>0</v>
      </c>
      <c r="D14" s="221">
        <v>0</v>
      </c>
    </row>
    <row r="15" spans="1:4" ht="14.25">
      <c r="A15" s="214" t="s">
        <v>767</v>
      </c>
      <c r="B15" s="224">
        <v>0</v>
      </c>
      <c r="C15" s="221">
        <v>0</v>
      </c>
      <c r="D15" s="221">
        <v>0</v>
      </c>
    </row>
    <row r="16" spans="1:4" ht="14.25">
      <c r="A16" s="214" t="s">
        <v>768</v>
      </c>
      <c r="B16" s="224"/>
      <c r="C16" s="221">
        <v>0</v>
      </c>
      <c r="D16" s="218">
        <v>0</v>
      </c>
    </row>
    <row r="17" spans="1:4" ht="14.25">
      <c r="A17" s="214" t="s">
        <v>769</v>
      </c>
      <c r="B17" s="224">
        <v>552</v>
      </c>
      <c r="C17" s="221">
        <v>575</v>
      </c>
      <c r="D17" s="218"/>
    </row>
    <row r="18" spans="1:4" ht="14.25">
      <c r="A18" s="214" t="s">
        <v>770</v>
      </c>
      <c r="B18" s="224">
        <v>3205</v>
      </c>
      <c r="C18" s="225">
        <v>7882</v>
      </c>
      <c r="D18" s="218"/>
    </row>
    <row r="19" spans="1:4" ht="14.25">
      <c r="A19" s="214" t="s">
        <v>771</v>
      </c>
      <c r="B19" s="224">
        <v>22156</v>
      </c>
      <c r="C19" s="225">
        <v>80623</v>
      </c>
      <c r="D19" s="218"/>
    </row>
    <row r="20" spans="1:4" ht="14.25">
      <c r="A20" s="214" t="s">
        <v>772</v>
      </c>
      <c r="B20" s="224">
        <v>0</v>
      </c>
      <c r="C20" s="221">
        <v>0</v>
      </c>
      <c r="D20" s="221"/>
    </row>
    <row r="21" spans="1:4" ht="14.25">
      <c r="A21" s="214" t="s">
        <v>773</v>
      </c>
      <c r="B21" s="224">
        <v>0</v>
      </c>
      <c r="C21" s="221">
        <v>0</v>
      </c>
      <c r="D21" s="221"/>
    </row>
    <row r="22" spans="1:4" ht="39.75" customHeight="1">
      <c r="A22" s="295" t="s">
        <v>775</v>
      </c>
      <c r="B22" s="296"/>
      <c r="C22" s="296"/>
      <c r="D22" s="296"/>
    </row>
  </sheetData>
  <sheetProtection/>
  <mergeCells count="3">
    <mergeCell ref="A3:D3"/>
    <mergeCell ref="A22:D22"/>
    <mergeCell ref="A1:D1"/>
  </mergeCells>
  <printOptions/>
  <pageMargins left="0.7" right="0.7" top="0.75" bottom="0.75" header="0.3" footer="0.3"/>
  <pageSetup orientation="portrait" paperSize="9" r:id="rId1"/>
</worksheet>
</file>

<file path=xl/worksheets/sheet17.xml><?xml version="1.0" encoding="utf-8"?>
<worksheet xmlns="http://schemas.openxmlformats.org/spreadsheetml/2006/main" xmlns:r="http://schemas.openxmlformats.org/officeDocument/2006/relationships">
  <dimension ref="A1:J16"/>
  <sheetViews>
    <sheetView zoomScalePageLayoutView="0" workbookViewId="0" topLeftCell="A1">
      <selection activeCell="A30" sqref="A30"/>
    </sheetView>
  </sheetViews>
  <sheetFormatPr defaultColWidth="9.125" defaultRowHeight="14.25"/>
  <cols>
    <col min="1" max="1" width="33.50390625" style="230" customWidth="1"/>
    <col min="2" max="9" width="12.625" style="230" customWidth="1"/>
    <col min="10" max="10" width="12.125" style="230" customWidth="1"/>
    <col min="11" max="16384" width="9.125" style="230" customWidth="1"/>
  </cols>
  <sheetData>
    <row r="1" spans="1:10" ht="33.75" customHeight="1">
      <c r="A1" s="298" t="s">
        <v>300</v>
      </c>
      <c r="B1" s="298"/>
      <c r="C1" s="298"/>
      <c r="D1" s="298"/>
      <c r="E1" s="298"/>
      <c r="F1" s="298"/>
      <c r="G1" s="298"/>
      <c r="H1" s="298"/>
      <c r="I1" s="298"/>
      <c r="J1" s="298"/>
    </row>
    <row r="2" spans="1:10" ht="16.5" customHeight="1">
      <c r="A2" s="257"/>
      <c r="B2" s="257"/>
      <c r="C2" s="257"/>
      <c r="D2" s="257"/>
      <c r="E2" s="257"/>
      <c r="F2" s="257"/>
      <c r="G2" s="257"/>
      <c r="H2" s="257"/>
      <c r="I2" s="257"/>
      <c r="J2" s="257"/>
    </row>
    <row r="3" spans="1:10" ht="16.5" customHeight="1">
      <c r="A3" s="257" t="s">
        <v>1268</v>
      </c>
      <c r="B3" s="257"/>
      <c r="C3" s="257"/>
      <c r="D3" s="257"/>
      <c r="E3" s="257"/>
      <c r="F3" s="257"/>
      <c r="G3" s="257"/>
      <c r="H3" s="257"/>
      <c r="I3" s="257"/>
      <c r="J3" s="257"/>
    </row>
    <row r="4" spans="1:10" ht="16.5" customHeight="1">
      <c r="A4" s="270" t="s">
        <v>1003</v>
      </c>
      <c r="B4" s="300" t="s">
        <v>174</v>
      </c>
      <c r="C4" s="270" t="s">
        <v>777</v>
      </c>
      <c r="D4" s="270"/>
      <c r="E4" s="270"/>
      <c r="F4" s="270"/>
      <c r="G4" s="270"/>
      <c r="H4" s="270" t="s">
        <v>778</v>
      </c>
      <c r="I4" s="270"/>
      <c r="J4" s="270"/>
    </row>
    <row r="5" spans="1:10" ht="16.5" customHeight="1">
      <c r="A5" s="299"/>
      <c r="B5" s="301"/>
      <c r="C5" s="231" t="s">
        <v>179</v>
      </c>
      <c r="D5" s="231" t="s">
        <v>779</v>
      </c>
      <c r="E5" s="231" t="s">
        <v>780</v>
      </c>
      <c r="F5" s="231" t="s">
        <v>781</v>
      </c>
      <c r="G5" s="231" t="s">
        <v>782</v>
      </c>
      <c r="H5" s="231" t="s">
        <v>179</v>
      </c>
      <c r="I5" s="231" t="s">
        <v>783</v>
      </c>
      <c r="J5" s="231" t="s">
        <v>784</v>
      </c>
    </row>
    <row r="6" spans="1:10" ht="16.5" customHeight="1">
      <c r="A6" s="232" t="s">
        <v>629</v>
      </c>
      <c r="B6" s="233">
        <f>C6+H6</f>
        <v>38050</v>
      </c>
      <c r="C6" s="233">
        <f>SUM(D6:G6)</f>
        <v>7991</v>
      </c>
      <c r="D6" s="233">
        <v>4300</v>
      </c>
      <c r="E6" s="233">
        <v>0</v>
      </c>
      <c r="F6" s="233">
        <v>0</v>
      </c>
      <c r="G6" s="233">
        <v>3691</v>
      </c>
      <c r="H6" s="233">
        <f>J6+I6</f>
        <v>30059</v>
      </c>
      <c r="I6" s="233">
        <v>0</v>
      </c>
      <c r="J6" s="233">
        <v>30059</v>
      </c>
    </row>
    <row r="7" spans="1:10" ht="16.5" customHeight="1">
      <c r="A7" s="232" t="s">
        <v>785</v>
      </c>
      <c r="B7" s="233">
        <f>C7+H7</f>
        <v>44100</v>
      </c>
      <c r="C7" s="233">
        <v>14000</v>
      </c>
      <c r="D7" s="234"/>
      <c r="E7" s="234"/>
      <c r="F7" s="234"/>
      <c r="G7" s="234"/>
      <c r="H7" s="233">
        <v>30100</v>
      </c>
      <c r="I7" s="234"/>
      <c r="J7" s="234"/>
    </row>
    <row r="8" spans="1:10" ht="16.5" customHeight="1">
      <c r="A8" s="232" t="s">
        <v>630</v>
      </c>
      <c r="B8" s="233">
        <f>C8+H8</f>
        <v>32200</v>
      </c>
      <c r="C8" s="233">
        <f>SUM(D8:F8)</f>
        <v>32200</v>
      </c>
      <c r="D8" s="233">
        <f>SUM(D9:D12)</f>
        <v>32200</v>
      </c>
      <c r="E8" s="233">
        <f>E13</f>
        <v>0</v>
      </c>
      <c r="F8" s="233">
        <f>F13</f>
        <v>0</v>
      </c>
      <c r="G8" s="234"/>
      <c r="H8" s="233">
        <f>I8</f>
        <v>0</v>
      </c>
      <c r="I8" s="233">
        <f>I9+I11+I12</f>
        <v>0</v>
      </c>
      <c r="J8" s="234"/>
    </row>
    <row r="9" spans="1:10" ht="16.5" customHeight="1">
      <c r="A9" s="232" t="s">
        <v>786</v>
      </c>
      <c r="B9" s="233">
        <f>C9+H9</f>
        <v>6000</v>
      </c>
      <c r="C9" s="233">
        <f>D9</f>
        <v>6000</v>
      </c>
      <c r="D9" s="233">
        <v>6000</v>
      </c>
      <c r="E9" s="234"/>
      <c r="F9" s="234"/>
      <c r="G9" s="234"/>
      <c r="H9" s="233">
        <f>I9</f>
        <v>0</v>
      </c>
      <c r="I9" s="233">
        <v>0</v>
      </c>
      <c r="J9" s="234"/>
    </row>
    <row r="10" spans="1:10" ht="16.5" customHeight="1">
      <c r="A10" s="232" t="s">
        <v>787</v>
      </c>
      <c r="B10" s="233">
        <f>C10</f>
        <v>0</v>
      </c>
      <c r="C10" s="233">
        <f>D10</f>
        <v>0</v>
      </c>
      <c r="D10" s="233">
        <v>0</v>
      </c>
      <c r="E10" s="234"/>
      <c r="F10" s="234"/>
      <c r="G10" s="234"/>
      <c r="H10" s="234"/>
      <c r="I10" s="234"/>
      <c r="J10" s="234"/>
    </row>
    <row r="11" spans="1:10" ht="16.5" customHeight="1">
      <c r="A11" s="232" t="s">
        <v>788</v>
      </c>
      <c r="B11" s="233">
        <f>C11+H11</f>
        <v>26200</v>
      </c>
      <c r="C11" s="233">
        <f>D11</f>
        <v>26200</v>
      </c>
      <c r="D11" s="233">
        <v>26200</v>
      </c>
      <c r="E11" s="234"/>
      <c r="F11" s="234"/>
      <c r="G11" s="234"/>
      <c r="H11" s="233">
        <f>I11</f>
        <v>0</v>
      </c>
      <c r="I11" s="233">
        <v>0</v>
      </c>
      <c r="J11" s="234"/>
    </row>
    <row r="12" spans="1:10" ht="16.5" customHeight="1">
      <c r="A12" s="232" t="s">
        <v>789</v>
      </c>
      <c r="B12" s="233">
        <f>C12+H12</f>
        <v>0</v>
      </c>
      <c r="C12" s="233">
        <f>D12</f>
        <v>0</v>
      </c>
      <c r="D12" s="233">
        <v>0</v>
      </c>
      <c r="E12" s="234"/>
      <c r="F12" s="234"/>
      <c r="G12" s="234"/>
      <c r="H12" s="233">
        <f>I12</f>
        <v>0</v>
      </c>
      <c r="I12" s="233">
        <v>0</v>
      </c>
      <c r="J12" s="234"/>
    </row>
    <row r="13" spans="1:10" ht="16.5" customHeight="1">
      <c r="A13" s="232" t="s">
        <v>790</v>
      </c>
      <c r="B13" s="233">
        <f>C13</f>
        <v>0</v>
      </c>
      <c r="C13" s="233">
        <f>SUM(E13:F13)</f>
        <v>0</v>
      </c>
      <c r="D13" s="234"/>
      <c r="E13" s="233">
        <v>0</v>
      </c>
      <c r="F13" s="233">
        <v>0</v>
      </c>
      <c r="G13" s="234"/>
      <c r="H13" s="234"/>
      <c r="I13" s="234"/>
      <c r="J13" s="234"/>
    </row>
    <row r="14" spans="1:10" ht="16.5" customHeight="1">
      <c r="A14" s="232" t="s">
        <v>631</v>
      </c>
      <c r="B14" s="233">
        <f>C14+H14</f>
        <v>26200</v>
      </c>
      <c r="C14" s="233">
        <f>SUM(D14:G14)</f>
        <v>26200</v>
      </c>
      <c r="D14" s="233">
        <v>0</v>
      </c>
      <c r="E14" s="233">
        <v>0</v>
      </c>
      <c r="F14" s="233">
        <v>0</v>
      </c>
      <c r="G14" s="233">
        <v>26200</v>
      </c>
      <c r="H14" s="233">
        <f>J14+I14</f>
        <v>0</v>
      </c>
      <c r="I14" s="233">
        <v>0</v>
      </c>
      <c r="J14" s="233">
        <v>0</v>
      </c>
    </row>
    <row r="15" spans="1:10" ht="16.5" customHeight="1">
      <c r="A15" s="232" t="s">
        <v>791</v>
      </c>
      <c r="B15" s="233">
        <f>C15+H15</f>
        <v>986</v>
      </c>
      <c r="C15" s="233">
        <f>SUM(D15:G15)</f>
        <v>786</v>
      </c>
      <c r="D15" s="233">
        <v>0</v>
      </c>
      <c r="E15" s="233">
        <v>0</v>
      </c>
      <c r="F15" s="233">
        <v>0</v>
      </c>
      <c r="G15" s="233">
        <v>786</v>
      </c>
      <c r="H15" s="233">
        <f>J15+I15</f>
        <v>200</v>
      </c>
      <c r="I15" s="233">
        <v>0</v>
      </c>
      <c r="J15" s="233">
        <v>200</v>
      </c>
    </row>
    <row r="16" spans="1:10" ht="16.5" customHeight="1">
      <c r="A16" s="232" t="s">
        <v>632</v>
      </c>
      <c r="B16" s="233">
        <f>C16+H16</f>
        <v>43064</v>
      </c>
      <c r="C16" s="233">
        <f>SUM(D16:G16)</f>
        <v>13205</v>
      </c>
      <c r="D16" s="233">
        <f>D6+D8-D14-D15</f>
        <v>36500</v>
      </c>
      <c r="E16" s="233">
        <f>E6+E8-E14-E15</f>
        <v>0</v>
      </c>
      <c r="F16" s="233">
        <f>F6+F8-F14-F15</f>
        <v>0</v>
      </c>
      <c r="G16" s="233">
        <f>G6-G14-G15</f>
        <v>-23295</v>
      </c>
      <c r="H16" s="233">
        <f>SUM(I16:J16)</f>
        <v>29859</v>
      </c>
      <c r="I16" s="233">
        <f>I8+I6-I14-I15</f>
        <v>0</v>
      </c>
      <c r="J16" s="233">
        <f>J6-J14-J15</f>
        <v>29859</v>
      </c>
    </row>
  </sheetData>
  <sheetProtection/>
  <mergeCells count="7">
    <mergeCell ref="A1:J1"/>
    <mergeCell ref="A2:J2"/>
    <mergeCell ref="A3:J3"/>
    <mergeCell ref="A4:A5"/>
    <mergeCell ref="B4:B5"/>
    <mergeCell ref="C4:G4"/>
    <mergeCell ref="H4:J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39"/>
  <sheetViews>
    <sheetView zoomScalePageLayoutView="0" workbookViewId="0" topLeftCell="A1">
      <selection activeCell="J43" sqref="J43"/>
    </sheetView>
  </sheetViews>
  <sheetFormatPr defaultColWidth="9.125" defaultRowHeight="14.25"/>
  <cols>
    <col min="1" max="1" width="25.00390625" style="99" customWidth="1"/>
    <col min="2" max="2" width="6.00390625" style="99" customWidth="1"/>
    <col min="3" max="3" width="6.375" style="99" customWidth="1"/>
    <col min="4" max="4" width="5.50390625" style="99" customWidth="1"/>
    <col min="5" max="5" width="6.375" style="99" customWidth="1"/>
    <col min="6" max="6" width="6.75390625" style="99" customWidth="1"/>
    <col min="7" max="7" width="5.625" style="99" customWidth="1"/>
    <col min="8" max="8" width="21.75390625" style="99" customWidth="1"/>
    <col min="9" max="9" width="6.875" style="99" customWidth="1"/>
    <col min="10" max="10" width="6.125" style="99" customWidth="1"/>
    <col min="11" max="11" width="5.125" style="99" customWidth="1"/>
    <col min="12" max="12" width="6.625" style="99" customWidth="1"/>
    <col min="13" max="13" width="8.125" style="99" customWidth="1"/>
    <col min="14" max="14" width="6.75390625" style="99" customWidth="1"/>
    <col min="15" max="16384" width="9.125" style="84" customWidth="1"/>
  </cols>
  <sheetData>
    <row r="1" spans="1:14" ht="33.75" customHeight="1">
      <c r="A1" s="253" t="s">
        <v>633</v>
      </c>
      <c r="B1" s="254"/>
      <c r="C1" s="254"/>
      <c r="D1" s="254"/>
      <c r="E1" s="254"/>
      <c r="F1" s="254"/>
      <c r="G1" s="254"/>
      <c r="H1" s="254"/>
      <c r="I1" s="254"/>
      <c r="J1" s="254"/>
      <c r="K1" s="254"/>
      <c r="L1" s="254"/>
      <c r="M1" s="254"/>
      <c r="N1" s="254"/>
    </row>
    <row r="2" spans="1:14" ht="16.5" customHeight="1">
      <c r="A2" s="255" t="s">
        <v>1268</v>
      </c>
      <c r="B2" s="255"/>
      <c r="C2" s="255"/>
      <c r="D2" s="255"/>
      <c r="E2" s="255"/>
      <c r="F2" s="255"/>
      <c r="G2" s="255"/>
      <c r="H2" s="255"/>
      <c r="I2" s="255"/>
      <c r="J2" s="255"/>
      <c r="K2" s="255"/>
      <c r="L2" s="255"/>
      <c r="M2" s="255"/>
      <c r="N2" s="255"/>
    </row>
    <row r="3" spans="1:14" ht="41.25" customHeight="1">
      <c r="A3" s="100" t="s">
        <v>793</v>
      </c>
      <c r="B3" s="101" t="s">
        <v>183</v>
      </c>
      <c r="C3" s="100" t="s">
        <v>184</v>
      </c>
      <c r="D3" s="100" t="s">
        <v>185</v>
      </c>
      <c r="E3" s="101" t="s">
        <v>186</v>
      </c>
      <c r="F3" s="100" t="s">
        <v>187</v>
      </c>
      <c r="G3" s="100" t="s">
        <v>188</v>
      </c>
      <c r="H3" s="100" t="s">
        <v>793</v>
      </c>
      <c r="I3" s="101" t="s">
        <v>183</v>
      </c>
      <c r="J3" s="100" t="s">
        <v>184</v>
      </c>
      <c r="K3" s="100" t="s">
        <v>185</v>
      </c>
      <c r="L3" s="101" t="s">
        <v>186</v>
      </c>
      <c r="M3" s="100" t="s">
        <v>187</v>
      </c>
      <c r="N3" s="100" t="s">
        <v>188</v>
      </c>
    </row>
    <row r="4" spans="1:14" ht="15.75" customHeight="1">
      <c r="A4" s="102" t="s">
        <v>888</v>
      </c>
      <c r="B4" s="103">
        <v>33836</v>
      </c>
      <c r="C4" s="103">
        <v>0</v>
      </c>
      <c r="D4" s="103">
        <v>0</v>
      </c>
      <c r="E4" s="104">
        <v>0</v>
      </c>
      <c r="F4" s="103">
        <v>33836</v>
      </c>
      <c r="G4" s="103">
        <v>0</v>
      </c>
      <c r="H4" s="102" t="s">
        <v>1010</v>
      </c>
      <c r="I4" s="103">
        <v>23368</v>
      </c>
      <c r="J4" s="103">
        <v>0</v>
      </c>
      <c r="K4" s="103">
        <v>0</v>
      </c>
      <c r="L4" s="104">
        <v>0</v>
      </c>
      <c r="M4" s="103">
        <v>23368</v>
      </c>
      <c r="N4" s="103">
        <v>0</v>
      </c>
    </row>
    <row r="5" spans="1:14" ht="15.75" customHeight="1">
      <c r="A5" s="102" t="s">
        <v>189</v>
      </c>
      <c r="B5" s="103">
        <v>4203</v>
      </c>
      <c r="C5" s="103">
        <v>0</v>
      </c>
      <c r="D5" s="103">
        <v>0</v>
      </c>
      <c r="E5" s="104">
        <v>0</v>
      </c>
      <c r="F5" s="103">
        <v>4203</v>
      </c>
      <c r="G5" s="103">
        <v>0</v>
      </c>
      <c r="H5" s="102" t="s">
        <v>190</v>
      </c>
      <c r="I5" s="103">
        <v>0</v>
      </c>
      <c r="J5" s="103">
        <v>0</v>
      </c>
      <c r="K5" s="103">
        <v>0</v>
      </c>
      <c r="L5" s="104">
        <v>0</v>
      </c>
      <c r="M5" s="103">
        <v>0</v>
      </c>
      <c r="N5" s="103">
        <v>0</v>
      </c>
    </row>
    <row r="6" spans="1:14" ht="15.75" customHeight="1">
      <c r="A6" s="102" t="s">
        <v>191</v>
      </c>
      <c r="B6" s="103">
        <v>514</v>
      </c>
      <c r="C6" s="103">
        <v>0</v>
      </c>
      <c r="D6" s="103">
        <v>0</v>
      </c>
      <c r="E6" s="104">
        <v>0</v>
      </c>
      <c r="F6" s="103">
        <v>514</v>
      </c>
      <c r="G6" s="103">
        <v>0</v>
      </c>
      <c r="H6" s="102" t="s">
        <v>192</v>
      </c>
      <c r="I6" s="103">
        <v>90</v>
      </c>
      <c r="J6" s="103">
        <v>0</v>
      </c>
      <c r="K6" s="105">
        <v>0</v>
      </c>
      <c r="L6" s="104">
        <v>0</v>
      </c>
      <c r="M6" s="103">
        <v>90</v>
      </c>
      <c r="N6" s="103">
        <v>0</v>
      </c>
    </row>
    <row r="7" spans="1:14" ht="15.75" customHeight="1">
      <c r="A7" s="102" t="s">
        <v>193</v>
      </c>
      <c r="B7" s="103">
        <v>2958</v>
      </c>
      <c r="C7" s="103">
        <v>0</v>
      </c>
      <c r="D7" s="103">
        <v>0</v>
      </c>
      <c r="E7" s="104">
        <v>0</v>
      </c>
      <c r="F7" s="103">
        <v>2958</v>
      </c>
      <c r="G7" s="103">
        <v>0</v>
      </c>
      <c r="H7" s="102" t="s">
        <v>194</v>
      </c>
      <c r="I7" s="103">
        <v>10691</v>
      </c>
      <c r="J7" s="106">
        <v>0</v>
      </c>
      <c r="K7" s="103">
        <v>0</v>
      </c>
      <c r="L7" s="107">
        <v>0</v>
      </c>
      <c r="M7" s="103">
        <v>10691</v>
      </c>
      <c r="N7" s="103">
        <v>0</v>
      </c>
    </row>
    <row r="8" spans="1:14" ht="15.75" customHeight="1">
      <c r="A8" s="102" t="s">
        <v>195</v>
      </c>
      <c r="B8" s="103">
        <v>2363</v>
      </c>
      <c r="C8" s="103">
        <v>0</v>
      </c>
      <c r="D8" s="103">
        <v>0</v>
      </c>
      <c r="E8" s="104">
        <v>0</v>
      </c>
      <c r="F8" s="103">
        <v>2363</v>
      </c>
      <c r="G8" s="103">
        <v>0</v>
      </c>
      <c r="H8" s="102" t="s">
        <v>1033</v>
      </c>
      <c r="I8" s="103">
        <v>41326</v>
      </c>
      <c r="J8" s="106">
        <v>0</v>
      </c>
      <c r="K8" s="103">
        <v>0</v>
      </c>
      <c r="L8" s="107">
        <v>0</v>
      </c>
      <c r="M8" s="103">
        <v>41326</v>
      </c>
      <c r="N8" s="103">
        <v>0</v>
      </c>
    </row>
    <row r="9" spans="1:14" ht="15.75" customHeight="1">
      <c r="A9" s="102" t="s">
        <v>196</v>
      </c>
      <c r="B9" s="103">
        <v>0</v>
      </c>
      <c r="C9" s="103">
        <v>0</v>
      </c>
      <c r="D9" s="103">
        <v>0</v>
      </c>
      <c r="E9" s="104">
        <v>0</v>
      </c>
      <c r="F9" s="103">
        <v>0</v>
      </c>
      <c r="G9" s="103">
        <v>0</v>
      </c>
      <c r="H9" s="102" t="s">
        <v>1061</v>
      </c>
      <c r="I9" s="103">
        <v>2497</v>
      </c>
      <c r="J9" s="106">
        <v>0</v>
      </c>
      <c r="K9" s="103">
        <v>0</v>
      </c>
      <c r="L9" s="107">
        <v>0</v>
      </c>
      <c r="M9" s="103">
        <v>2497</v>
      </c>
      <c r="N9" s="103">
        <v>0</v>
      </c>
    </row>
    <row r="10" spans="1:14" ht="15.75" customHeight="1">
      <c r="A10" s="102" t="s">
        <v>197</v>
      </c>
      <c r="B10" s="103">
        <v>655</v>
      </c>
      <c r="C10" s="103">
        <v>0</v>
      </c>
      <c r="D10" s="103">
        <v>0</v>
      </c>
      <c r="E10" s="104">
        <v>0</v>
      </c>
      <c r="F10" s="103">
        <v>655</v>
      </c>
      <c r="G10" s="103">
        <v>0</v>
      </c>
      <c r="H10" s="108" t="s">
        <v>198</v>
      </c>
      <c r="I10" s="103">
        <v>2669</v>
      </c>
      <c r="J10" s="106">
        <v>0</v>
      </c>
      <c r="K10" s="103">
        <v>0</v>
      </c>
      <c r="L10" s="107">
        <v>0</v>
      </c>
      <c r="M10" s="103">
        <v>2669</v>
      </c>
      <c r="N10" s="103">
        <v>0</v>
      </c>
    </row>
    <row r="11" spans="1:14" ht="15.75" customHeight="1">
      <c r="A11" s="102" t="s">
        <v>199</v>
      </c>
      <c r="B11" s="103">
        <v>721</v>
      </c>
      <c r="C11" s="103">
        <v>0</v>
      </c>
      <c r="D11" s="103">
        <v>0</v>
      </c>
      <c r="E11" s="104">
        <v>0</v>
      </c>
      <c r="F11" s="103">
        <v>721</v>
      </c>
      <c r="G11" s="103">
        <v>0</v>
      </c>
      <c r="H11" s="102" t="s">
        <v>200</v>
      </c>
      <c r="I11" s="105">
        <v>21234</v>
      </c>
      <c r="J11" s="109">
        <v>0</v>
      </c>
      <c r="K11" s="103">
        <v>0</v>
      </c>
      <c r="L11" s="110">
        <v>0</v>
      </c>
      <c r="M11" s="105">
        <v>21234</v>
      </c>
      <c r="N11" s="105">
        <v>0</v>
      </c>
    </row>
    <row r="12" spans="1:14" ht="15.75" customHeight="1">
      <c r="A12" s="102" t="s">
        <v>201</v>
      </c>
      <c r="B12" s="103">
        <v>1194</v>
      </c>
      <c r="C12" s="103">
        <v>0</v>
      </c>
      <c r="D12" s="103">
        <v>0</v>
      </c>
      <c r="E12" s="104">
        <v>0</v>
      </c>
      <c r="F12" s="103">
        <v>1194</v>
      </c>
      <c r="G12" s="106">
        <v>0</v>
      </c>
      <c r="H12" s="102" t="s">
        <v>1077</v>
      </c>
      <c r="I12" s="103">
        <v>26428</v>
      </c>
      <c r="J12" s="106">
        <v>0</v>
      </c>
      <c r="K12" s="103">
        <v>0</v>
      </c>
      <c r="L12" s="107">
        <v>0</v>
      </c>
      <c r="M12" s="103">
        <v>26428</v>
      </c>
      <c r="N12" s="103">
        <v>0</v>
      </c>
    </row>
    <row r="13" spans="1:14" ht="15.75" customHeight="1">
      <c r="A13" s="102" t="s">
        <v>202</v>
      </c>
      <c r="B13" s="103">
        <v>1267</v>
      </c>
      <c r="C13" s="103">
        <v>0</v>
      </c>
      <c r="D13" s="103">
        <v>0</v>
      </c>
      <c r="E13" s="104">
        <v>0</v>
      </c>
      <c r="F13" s="103">
        <v>1267</v>
      </c>
      <c r="G13" s="106">
        <v>0</v>
      </c>
      <c r="H13" s="102" t="s">
        <v>1097</v>
      </c>
      <c r="I13" s="103">
        <v>3053</v>
      </c>
      <c r="J13" s="106">
        <v>0</v>
      </c>
      <c r="K13" s="103">
        <v>0</v>
      </c>
      <c r="L13" s="107">
        <v>0</v>
      </c>
      <c r="M13" s="103">
        <v>3053</v>
      </c>
      <c r="N13" s="103">
        <v>0</v>
      </c>
    </row>
    <row r="14" spans="1:14" ht="15.75" customHeight="1">
      <c r="A14" s="102" t="s">
        <v>203</v>
      </c>
      <c r="B14" s="103">
        <v>596</v>
      </c>
      <c r="C14" s="103">
        <v>0</v>
      </c>
      <c r="D14" s="103">
        <v>0</v>
      </c>
      <c r="E14" s="104">
        <v>0</v>
      </c>
      <c r="F14" s="103">
        <v>596</v>
      </c>
      <c r="G14" s="106">
        <v>0</v>
      </c>
      <c r="H14" s="102" t="s">
        <v>204</v>
      </c>
      <c r="I14" s="103">
        <v>7262</v>
      </c>
      <c r="J14" s="106">
        <v>0</v>
      </c>
      <c r="K14" s="103">
        <v>0</v>
      </c>
      <c r="L14" s="107">
        <v>0</v>
      </c>
      <c r="M14" s="103">
        <v>7262</v>
      </c>
      <c r="N14" s="103">
        <v>0</v>
      </c>
    </row>
    <row r="15" spans="1:14" ht="15.75" customHeight="1">
      <c r="A15" s="102" t="s">
        <v>205</v>
      </c>
      <c r="B15" s="103">
        <v>795</v>
      </c>
      <c r="C15" s="103">
        <v>0</v>
      </c>
      <c r="D15" s="103">
        <v>0</v>
      </c>
      <c r="E15" s="104">
        <v>0</v>
      </c>
      <c r="F15" s="103">
        <v>795</v>
      </c>
      <c r="G15" s="106">
        <v>0</v>
      </c>
      <c r="H15" s="102" t="s">
        <v>206</v>
      </c>
      <c r="I15" s="103">
        <v>34816</v>
      </c>
      <c r="J15" s="106">
        <v>0</v>
      </c>
      <c r="K15" s="103">
        <v>0</v>
      </c>
      <c r="L15" s="107">
        <v>0</v>
      </c>
      <c r="M15" s="103">
        <v>34816</v>
      </c>
      <c r="N15" s="103">
        <v>0</v>
      </c>
    </row>
    <row r="16" spans="1:14" ht="15.75" customHeight="1">
      <c r="A16" s="108" t="s">
        <v>207</v>
      </c>
      <c r="B16" s="105">
        <v>1084</v>
      </c>
      <c r="C16" s="105">
        <v>0</v>
      </c>
      <c r="D16" s="105">
        <v>0</v>
      </c>
      <c r="E16" s="104">
        <v>0</v>
      </c>
      <c r="F16" s="103">
        <v>1084</v>
      </c>
      <c r="G16" s="106">
        <v>0</v>
      </c>
      <c r="H16" s="102" t="s">
        <v>208</v>
      </c>
      <c r="I16" s="103">
        <v>5286</v>
      </c>
      <c r="J16" s="106">
        <v>0</v>
      </c>
      <c r="K16" s="103">
        <v>0</v>
      </c>
      <c r="L16" s="107">
        <v>0</v>
      </c>
      <c r="M16" s="103">
        <v>5286</v>
      </c>
      <c r="N16" s="103">
        <v>0</v>
      </c>
    </row>
    <row r="17" spans="1:14" ht="15.75" customHeight="1">
      <c r="A17" s="102" t="s">
        <v>209</v>
      </c>
      <c r="B17" s="103">
        <v>280</v>
      </c>
      <c r="C17" s="103">
        <v>0</v>
      </c>
      <c r="D17" s="103">
        <v>0</v>
      </c>
      <c r="E17" s="107">
        <v>0</v>
      </c>
      <c r="F17" s="103">
        <v>280</v>
      </c>
      <c r="G17" s="106">
        <v>0</v>
      </c>
      <c r="H17" s="102" t="s">
        <v>210</v>
      </c>
      <c r="I17" s="103">
        <v>1278</v>
      </c>
      <c r="J17" s="106">
        <v>0</v>
      </c>
      <c r="K17" s="103">
        <v>0</v>
      </c>
      <c r="L17" s="107">
        <v>0</v>
      </c>
      <c r="M17" s="103">
        <v>1278</v>
      </c>
      <c r="N17" s="103">
        <v>0</v>
      </c>
    </row>
    <row r="18" spans="1:14" ht="15.75" customHeight="1">
      <c r="A18" s="102" t="s">
        <v>211</v>
      </c>
      <c r="B18" s="103">
        <v>6644</v>
      </c>
      <c r="C18" s="103">
        <v>0</v>
      </c>
      <c r="D18" s="103">
        <v>0</v>
      </c>
      <c r="E18" s="107">
        <v>0</v>
      </c>
      <c r="F18" s="103">
        <v>6644</v>
      </c>
      <c r="G18" s="106">
        <v>0</v>
      </c>
      <c r="H18" s="102" t="s">
        <v>212</v>
      </c>
      <c r="I18" s="103">
        <v>2955</v>
      </c>
      <c r="J18" s="106">
        <v>0</v>
      </c>
      <c r="K18" s="103">
        <v>0</v>
      </c>
      <c r="L18" s="107">
        <v>0</v>
      </c>
      <c r="M18" s="103">
        <v>2955</v>
      </c>
      <c r="N18" s="103">
        <v>0</v>
      </c>
    </row>
    <row r="19" spans="1:14" ht="15.75" customHeight="1">
      <c r="A19" s="102" t="s">
        <v>213</v>
      </c>
      <c r="B19" s="103">
        <v>11076</v>
      </c>
      <c r="C19" s="103">
        <v>0</v>
      </c>
      <c r="D19" s="103">
        <v>0</v>
      </c>
      <c r="E19" s="107">
        <v>0</v>
      </c>
      <c r="F19" s="103">
        <v>11076</v>
      </c>
      <c r="G19" s="106">
        <v>0</v>
      </c>
      <c r="H19" s="102" t="s">
        <v>214</v>
      </c>
      <c r="I19" s="103">
        <v>0</v>
      </c>
      <c r="J19" s="106">
        <v>0</v>
      </c>
      <c r="K19" s="103">
        <v>0</v>
      </c>
      <c r="L19" s="107">
        <v>0</v>
      </c>
      <c r="M19" s="103">
        <v>0</v>
      </c>
      <c r="N19" s="103">
        <v>0</v>
      </c>
    </row>
    <row r="20" spans="1:14" ht="15.75" customHeight="1">
      <c r="A20" s="111" t="s">
        <v>215</v>
      </c>
      <c r="B20" s="103">
        <v>0</v>
      </c>
      <c r="C20" s="103">
        <v>0</v>
      </c>
      <c r="D20" s="103">
        <v>0</v>
      </c>
      <c r="E20" s="107">
        <v>0</v>
      </c>
      <c r="F20" s="103">
        <v>0</v>
      </c>
      <c r="G20" s="106">
        <v>0</v>
      </c>
      <c r="H20" s="102" t="s">
        <v>216</v>
      </c>
      <c r="I20" s="103">
        <v>0</v>
      </c>
      <c r="J20" s="106">
        <v>0</v>
      </c>
      <c r="K20" s="103">
        <v>0</v>
      </c>
      <c r="L20" s="107">
        <v>0</v>
      </c>
      <c r="M20" s="103">
        <v>0</v>
      </c>
      <c r="N20" s="103">
        <v>0</v>
      </c>
    </row>
    <row r="21" spans="1:14" ht="15.75" customHeight="1">
      <c r="A21" s="102" t="s">
        <v>217</v>
      </c>
      <c r="B21" s="103">
        <v>0</v>
      </c>
      <c r="C21" s="103">
        <v>0</v>
      </c>
      <c r="D21" s="103">
        <v>0</v>
      </c>
      <c r="E21" s="107">
        <v>0</v>
      </c>
      <c r="F21" s="103">
        <v>0</v>
      </c>
      <c r="G21" s="106">
        <v>0</v>
      </c>
      <c r="H21" s="102" t="s">
        <v>218</v>
      </c>
      <c r="I21" s="103">
        <v>853</v>
      </c>
      <c r="J21" s="106">
        <v>0</v>
      </c>
      <c r="K21" s="103">
        <v>0</v>
      </c>
      <c r="L21" s="107">
        <v>0</v>
      </c>
      <c r="M21" s="103">
        <v>853</v>
      </c>
      <c r="N21" s="103">
        <v>0</v>
      </c>
    </row>
    <row r="22" spans="1:14" ht="15.75" customHeight="1">
      <c r="A22" s="102" t="s">
        <v>918</v>
      </c>
      <c r="B22" s="103">
        <v>15308</v>
      </c>
      <c r="C22" s="103">
        <v>0</v>
      </c>
      <c r="D22" s="103">
        <v>0</v>
      </c>
      <c r="E22" s="107">
        <v>0</v>
      </c>
      <c r="F22" s="103">
        <v>15308</v>
      </c>
      <c r="G22" s="106">
        <v>0</v>
      </c>
      <c r="H22" s="102" t="s">
        <v>219</v>
      </c>
      <c r="I22" s="103">
        <v>9117</v>
      </c>
      <c r="J22" s="106">
        <v>0</v>
      </c>
      <c r="K22" s="103">
        <v>0</v>
      </c>
      <c r="L22" s="107">
        <v>0</v>
      </c>
      <c r="M22" s="103">
        <v>9117</v>
      </c>
      <c r="N22" s="103">
        <v>0</v>
      </c>
    </row>
    <row r="23" spans="1:14" ht="15.75" customHeight="1">
      <c r="A23" s="102" t="s">
        <v>220</v>
      </c>
      <c r="B23" s="103">
        <v>2677</v>
      </c>
      <c r="C23" s="103">
        <v>0</v>
      </c>
      <c r="D23" s="103">
        <v>0</v>
      </c>
      <c r="E23" s="107">
        <v>0</v>
      </c>
      <c r="F23" s="103">
        <v>2677</v>
      </c>
      <c r="G23" s="106">
        <v>0</v>
      </c>
      <c r="H23" s="102" t="s">
        <v>221</v>
      </c>
      <c r="I23" s="105">
        <v>477</v>
      </c>
      <c r="J23" s="109">
        <v>0</v>
      </c>
      <c r="K23" s="105">
        <v>0</v>
      </c>
      <c r="L23" s="110">
        <v>0</v>
      </c>
      <c r="M23" s="103">
        <v>477</v>
      </c>
      <c r="N23" s="103">
        <v>0</v>
      </c>
    </row>
    <row r="24" spans="1:14" ht="15.75" customHeight="1">
      <c r="A24" s="102" t="s">
        <v>222</v>
      </c>
      <c r="B24" s="103">
        <v>1782</v>
      </c>
      <c r="C24" s="103">
        <v>0</v>
      </c>
      <c r="D24" s="103">
        <v>0</v>
      </c>
      <c r="E24" s="107">
        <v>0</v>
      </c>
      <c r="F24" s="103">
        <v>1782</v>
      </c>
      <c r="G24" s="106">
        <v>0</v>
      </c>
      <c r="H24" s="112" t="s">
        <v>223</v>
      </c>
      <c r="I24" s="103">
        <v>770</v>
      </c>
      <c r="J24" s="103">
        <v>0</v>
      </c>
      <c r="K24" s="103">
        <v>0</v>
      </c>
      <c r="L24" s="104">
        <v>0</v>
      </c>
      <c r="M24" s="113">
        <v>770</v>
      </c>
      <c r="N24" s="103">
        <v>0</v>
      </c>
    </row>
    <row r="25" spans="1:14" ht="15.75" customHeight="1">
      <c r="A25" s="102" t="s">
        <v>224</v>
      </c>
      <c r="B25" s="103">
        <v>1564</v>
      </c>
      <c r="C25" s="103">
        <v>0</v>
      </c>
      <c r="D25" s="103">
        <v>0</v>
      </c>
      <c r="E25" s="107">
        <v>0</v>
      </c>
      <c r="F25" s="103">
        <v>1564</v>
      </c>
      <c r="G25" s="106">
        <v>0</v>
      </c>
      <c r="H25" s="112" t="s">
        <v>225</v>
      </c>
      <c r="I25" s="103">
        <v>241</v>
      </c>
      <c r="J25" s="103">
        <v>0</v>
      </c>
      <c r="K25" s="103">
        <v>0</v>
      </c>
      <c r="L25" s="104">
        <v>0</v>
      </c>
      <c r="M25" s="113">
        <v>241</v>
      </c>
      <c r="N25" s="103">
        <v>0</v>
      </c>
    </row>
    <row r="26" spans="1:14" ht="15.75" customHeight="1">
      <c r="A26" s="102" t="s">
        <v>226</v>
      </c>
      <c r="B26" s="103">
        <v>-33</v>
      </c>
      <c r="C26" s="103">
        <v>0</v>
      </c>
      <c r="D26" s="103">
        <v>0</v>
      </c>
      <c r="E26" s="107">
        <v>0</v>
      </c>
      <c r="F26" s="103">
        <v>-33</v>
      </c>
      <c r="G26" s="106">
        <v>0</v>
      </c>
      <c r="H26" s="102" t="s">
        <v>227</v>
      </c>
      <c r="I26" s="114">
        <v>31</v>
      </c>
      <c r="J26" s="115">
        <v>0</v>
      </c>
      <c r="K26" s="114">
        <v>0</v>
      </c>
      <c r="L26" s="116">
        <v>0</v>
      </c>
      <c r="M26" s="103">
        <v>31</v>
      </c>
      <c r="N26" s="103">
        <v>0</v>
      </c>
    </row>
    <row r="27" spans="1:14" ht="15.75" customHeight="1">
      <c r="A27" s="102" t="s">
        <v>228</v>
      </c>
      <c r="B27" s="103">
        <v>8742</v>
      </c>
      <c r="C27" s="103">
        <v>0</v>
      </c>
      <c r="D27" s="103">
        <v>0</v>
      </c>
      <c r="E27" s="107">
        <v>0</v>
      </c>
      <c r="F27" s="103">
        <v>8742</v>
      </c>
      <c r="G27" s="106">
        <v>0</v>
      </c>
      <c r="H27" s="102"/>
      <c r="I27" s="103"/>
      <c r="J27" s="106"/>
      <c r="K27" s="96"/>
      <c r="L27" s="107"/>
      <c r="M27" s="103"/>
      <c r="N27" s="103"/>
    </row>
    <row r="28" spans="1:14" ht="15.75" customHeight="1">
      <c r="A28" s="102" t="s">
        <v>229</v>
      </c>
      <c r="B28" s="103">
        <v>576</v>
      </c>
      <c r="C28" s="103">
        <v>0</v>
      </c>
      <c r="D28" s="103">
        <v>0</v>
      </c>
      <c r="E28" s="107">
        <v>0</v>
      </c>
      <c r="F28" s="103">
        <v>576</v>
      </c>
      <c r="G28" s="103">
        <v>0</v>
      </c>
      <c r="H28" s="117"/>
      <c r="I28" s="114"/>
      <c r="J28" s="115"/>
      <c r="K28" s="103"/>
      <c r="L28" s="118"/>
      <c r="M28" s="114"/>
      <c r="N28" s="114"/>
    </row>
    <row r="29" spans="1:14" ht="15.75" customHeight="1">
      <c r="A29" s="96"/>
      <c r="B29" s="103"/>
      <c r="C29" s="103"/>
      <c r="D29" s="103"/>
      <c r="E29" s="113"/>
      <c r="F29" s="103"/>
      <c r="G29" s="103"/>
      <c r="H29" s="102"/>
      <c r="I29" s="103"/>
      <c r="J29" s="103"/>
      <c r="K29" s="114"/>
      <c r="L29" s="103"/>
      <c r="M29" s="103"/>
      <c r="N29" s="103"/>
    </row>
    <row r="30" spans="1:14" ht="15.75" customHeight="1">
      <c r="A30" s="102"/>
      <c r="B30" s="103"/>
      <c r="C30" s="103"/>
      <c r="D30" s="103"/>
      <c r="E30" s="113"/>
      <c r="F30" s="103"/>
      <c r="G30" s="103"/>
      <c r="H30" s="102"/>
      <c r="I30" s="103"/>
      <c r="J30" s="103"/>
      <c r="K30" s="103"/>
      <c r="L30" s="103"/>
      <c r="M30" s="103"/>
      <c r="N30" s="103"/>
    </row>
    <row r="31" spans="1:14" ht="15.75" customHeight="1">
      <c r="A31" s="102"/>
      <c r="B31" s="103"/>
      <c r="C31" s="103"/>
      <c r="D31" s="103"/>
      <c r="E31" s="113"/>
      <c r="F31" s="103"/>
      <c r="G31" s="103"/>
      <c r="H31" s="102"/>
      <c r="I31" s="103"/>
      <c r="J31" s="103"/>
      <c r="K31" s="103"/>
      <c r="L31" s="103"/>
      <c r="M31" s="103"/>
      <c r="N31" s="103"/>
    </row>
    <row r="32" spans="1:14" ht="15.75" customHeight="1">
      <c r="A32" s="102"/>
      <c r="B32" s="103"/>
      <c r="C32" s="103"/>
      <c r="D32" s="103"/>
      <c r="E32" s="113"/>
      <c r="F32" s="103"/>
      <c r="G32" s="103"/>
      <c r="H32" s="102"/>
      <c r="I32" s="103"/>
      <c r="J32" s="103"/>
      <c r="K32" s="103"/>
      <c r="L32" s="103"/>
      <c r="M32" s="103"/>
      <c r="N32" s="103"/>
    </row>
    <row r="33" spans="1:14" ht="15.75" customHeight="1">
      <c r="A33" s="102"/>
      <c r="B33" s="103"/>
      <c r="C33" s="103"/>
      <c r="D33" s="103"/>
      <c r="E33" s="113"/>
      <c r="F33" s="103"/>
      <c r="G33" s="103"/>
      <c r="H33" s="102"/>
      <c r="I33" s="103"/>
      <c r="J33" s="103"/>
      <c r="K33" s="103"/>
      <c r="L33" s="103"/>
      <c r="M33" s="103"/>
      <c r="N33" s="103"/>
    </row>
    <row r="34" spans="1:14" ht="15.75" customHeight="1">
      <c r="A34" s="102"/>
      <c r="B34" s="103"/>
      <c r="C34" s="103"/>
      <c r="D34" s="103"/>
      <c r="E34" s="113"/>
      <c r="F34" s="103"/>
      <c r="G34" s="103"/>
      <c r="H34" s="102"/>
      <c r="I34" s="103"/>
      <c r="J34" s="103"/>
      <c r="K34" s="103"/>
      <c r="L34" s="103"/>
      <c r="M34" s="103"/>
      <c r="N34" s="103"/>
    </row>
    <row r="35" spans="1:14" ht="15.75" customHeight="1">
      <c r="A35" s="102"/>
      <c r="B35" s="103"/>
      <c r="C35" s="103"/>
      <c r="D35" s="103"/>
      <c r="E35" s="113"/>
      <c r="F35" s="103"/>
      <c r="G35" s="103"/>
      <c r="H35" s="102"/>
      <c r="I35" s="103"/>
      <c r="J35" s="103"/>
      <c r="K35" s="103"/>
      <c r="L35" s="103"/>
      <c r="M35" s="103"/>
      <c r="N35" s="103"/>
    </row>
    <row r="36" spans="1:14" ht="15.75" customHeight="1">
      <c r="A36" s="102"/>
      <c r="B36" s="103"/>
      <c r="C36" s="103"/>
      <c r="D36" s="103"/>
      <c r="E36" s="113"/>
      <c r="F36" s="103"/>
      <c r="G36" s="103"/>
      <c r="H36" s="102"/>
      <c r="I36" s="103"/>
      <c r="J36" s="103"/>
      <c r="K36" s="103"/>
      <c r="L36" s="103"/>
      <c r="M36" s="103"/>
      <c r="N36" s="103"/>
    </row>
    <row r="37" spans="1:14" ht="15.75" customHeight="1">
      <c r="A37" s="102"/>
      <c r="B37" s="103"/>
      <c r="C37" s="103"/>
      <c r="D37" s="103"/>
      <c r="E37" s="113"/>
      <c r="F37" s="103"/>
      <c r="G37" s="103"/>
      <c r="H37" s="102"/>
      <c r="I37" s="103"/>
      <c r="J37" s="103"/>
      <c r="K37" s="103"/>
      <c r="L37" s="103"/>
      <c r="M37" s="103"/>
      <c r="N37" s="103"/>
    </row>
    <row r="38" spans="1:14" s="99" customFormat="1" ht="15.75" customHeight="1">
      <c r="A38" s="102"/>
      <c r="B38" s="103"/>
      <c r="C38" s="103"/>
      <c r="D38" s="103"/>
      <c r="E38" s="113"/>
      <c r="F38" s="103"/>
      <c r="G38" s="103"/>
      <c r="H38" s="102"/>
      <c r="I38" s="103"/>
      <c r="J38" s="103"/>
      <c r="K38" s="103"/>
      <c r="L38" s="103"/>
      <c r="M38" s="103"/>
      <c r="N38" s="103"/>
    </row>
    <row r="39" spans="1:14" ht="15.75" customHeight="1">
      <c r="A39" s="100" t="s">
        <v>172</v>
      </c>
      <c r="B39" s="103">
        <v>49144</v>
      </c>
      <c r="C39" s="103">
        <v>0</v>
      </c>
      <c r="D39" s="103">
        <v>0</v>
      </c>
      <c r="E39" s="107">
        <v>0</v>
      </c>
      <c r="F39" s="103">
        <v>49144</v>
      </c>
      <c r="G39" s="103">
        <v>0</v>
      </c>
      <c r="H39" s="100" t="s">
        <v>109</v>
      </c>
      <c r="I39" s="103">
        <v>194442</v>
      </c>
      <c r="J39" s="103">
        <v>0</v>
      </c>
      <c r="K39" s="103">
        <v>0</v>
      </c>
      <c r="L39" s="104">
        <v>0</v>
      </c>
      <c r="M39" s="103">
        <v>194442</v>
      </c>
      <c r="N39" s="103">
        <v>0</v>
      </c>
    </row>
  </sheetData>
  <sheetProtection/>
  <mergeCells count="2">
    <mergeCell ref="A1:N1"/>
    <mergeCell ref="A2:N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4" tint="0.5999900102615356"/>
  </sheetPr>
  <dimension ref="A1:I49"/>
  <sheetViews>
    <sheetView zoomScalePageLayoutView="0" workbookViewId="0" topLeftCell="A1">
      <selection activeCell="J22" sqref="J22"/>
    </sheetView>
  </sheetViews>
  <sheetFormatPr defaultColWidth="9.125" defaultRowHeight="14.25"/>
  <cols>
    <col min="1" max="1" width="33.625" style="0" customWidth="1"/>
    <col min="2" max="2" width="8.875" style="2" customWidth="1"/>
    <col min="3" max="3" width="9.25390625" style="2" customWidth="1"/>
    <col min="4" max="4" width="13.125" style="2" customWidth="1"/>
    <col min="5" max="5" width="36.75390625" style="0" customWidth="1"/>
    <col min="6" max="6" width="10.125" style="2" customWidth="1"/>
    <col min="7" max="7" width="9.75390625" style="2" customWidth="1"/>
    <col min="8" max="8" width="13.00390625" style="2" customWidth="1"/>
  </cols>
  <sheetData>
    <row r="1" spans="1:7" ht="27.75" customHeight="1">
      <c r="A1" s="256" t="s">
        <v>295</v>
      </c>
      <c r="B1" s="256"/>
      <c r="C1" s="256"/>
      <c r="D1" s="256"/>
      <c r="E1" s="256"/>
      <c r="F1" s="256"/>
      <c r="G1" s="44"/>
    </row>
    <row r="2" spans="1:7" ht="15.75" customHeight="1">
      <c r="A2" s="257" t="s">
        <v>792</v>
      </c>
      <c r="B2" s="258"/>
      <c r="C2" s="258"/>
      <c r="D2" s="258"/>
      <c r="E2" s="257"/>
      <c r="F2" s="258"/>
      <c r="G2" s="45"/>
    </row>
    <row r="3" spans="1:8" ht="36" customHeight="1">
      <c r="A3" s="46" t="s">
        <v>793</v>
      </c>
      <c r="B3" s="3" t="s">
        <v>794</v>
      </c>
      <c r="C3" s="3" t="s">
        <v>795</v>
      </c>
      <c r="D3" s="3" t="s">
        <v>796</v>
      </c>
      <c r="E3" s="3" t="s">
        <v>793</v>
      </c>
      <c r="F3" s="3" t="s">
        <v>794</v>
      </c>
      <c r="G3" s="3" t="s">
        <v>795</v>
      </c>
      <c r="H3" s="3" t="s">
        <v>796</v>
      </c>
    </row>
    <row r="4" spans="1:8" s="41" customFormat="1" ht="15" customHeight="1">
      <c r="A4" s="47" t="s">
        <v>797</v>
      </c>
      <c r="B4" s="48">
        <v>42771</v>
      </c>
      <c r="C4" s="39">
        <v>49144</v>
      </c>
      <c r="D4" s="40">
        <f aca="true" t="shared" si="0" ref="D4:D11">(C4-B4)/B4*100</f>
        <v>14.900282901966285</v>
      </c>
      <c r="E4" s="47" t="s">
        <v>798</v>
      </c>
      <c r="F4" s="48">
        <v>159328</v>
      </c>
      <c r="G4" s="48">
        <v>194442</v>
      </c>
      <c r="H4" s="40">
        <f>(G4-F4)/F4*100</f>
        <v>22.038813014661578</v>
      </c>
    </row>
    <row r="5" spans="1:8" s="41" customFormat="1" ht="15" customHeight="1">
      <c r="A5" s="47" t="s">
        <v>799</v>
      </c>
      <c r="B5" s="48">
        <f>B6+B11+B28</f>
        <v>118901</v>
      </c>
      <c r="C5" s="39">
        <v>138893</v>
      </c>
      <c r="D5" s="40">
        <f t="shared" si="0"/>
        <v>16.81398810775351</v>
      </c>
      <c r="E5" s="42" t="s">
        <v>800</v>
      </c>
      <c r="F5" s="48"/>
      <c r="G5" s="43"/>
      <c r="H5" s="40"/>
    </row>
    <row r="6" spans="1:8" s="41" customFormat="1" ht="15" customHeight="1">
      <c r="A6" s="47" t="s">
        <v>801</v>
      </c>
      <c r="B6" s="48">
        <v>8956</v>
      </c>
      <c r="C6" s="39">
        <v>9330</v>
      </c>
      <c r="D6" s="40">
        <f t="shared" si="0"/>
        <v>4.175971415810629</v>
      </c>
      <c r="E6" s="42" t="s">
        <v>802</v>
      </c>
      <c r="F6" s="48"/>
      <c r="G6" s="43"/>
      <c r="H6" s="40"/>
    </row>
    <row r="7" spans="1:8" s="41" customFormat="1" ht="15" customHeight="1">
      <c r="A7" s="13" t="s">
        <v>803</v>
      </c>
      <c r="B7" s="48">
        <v>5404</v>
      </c>
      <c r="C7" s="39">
        <v>5778</v>
      </c>
      <c r="D7" s="40">
        <f t="shared" si="0"/>
        <v>6.92079940784604</v>
      </c>
      <c r="E7" s="14" t="s">
        <v>804</v>
      </c>
      <c r="F7" s="15"/>
      <c r="G7" s="43"/>
      <c r="H7" s="40"/>
    </row>
    <row r="8" spans="1:8" s="41" customFormat="1" ht="15" customHeight="1">
      <c r="A8" s="13" t="s">
        <v>805</v>
      </c>
      <c r="B8" s="48">
        <v>1432</v>
      </c>
      <c r="C8" s="39">
        <v>1432</v>
      </c>
      <c r="D8" s="40">
        <f t="shared" si="0"/>
        <v>0</v>
      </c>
      <c r="E8" s="14" t="s">
        <v>806</v>
      </c>
      <c r="F8" s="15"/>
      <c r="G8" s="43"/>
      <c r="H8" s="40"/>
    </row>
    <row r="9" spans="1:8" s="41" customFormat="1" ht="15" customHeight="1">
      <c r="A9" s="13" t="s">
        <v>807</v>
      </c>
      <c r="B9" s="48">
        <v>586</v>
      </c>
      <c r="C9" s="39">
        <v>586</v>
      </c>
      <c r="D9" s="40">
        <f t="shared" si="0"/>
        <v>0</v>
      </c>
      <c r="E9" s="14" t="s">
        <v>808</v>
      </c>
      <c r="F9" s="15"/>
      <c r="G9" s="43"/>
      <c r="H9" s="40"/>
    </row>
    <row r="10" spans="1:8" s="41" customFormat="1" ht="15" customHeight="1">
      <c r="A10" s="13" t="s">
        <v>809</v>
      </c>
      <c r="B10" s="48">
        <v>1534</v>
      </c>
      <c r="C10" s="39">
        <v>1534</v>
      </c>
      <c r="D10" s="40">
        <f t="shared" si="0"/>
        <v>0</v>
      </c>
      <c r="E10" s="14" t="s">
        <v>810</v>
      </c>
      <c r="F10" s="15"/>
      <c r="G10" s="43"/>
      <c r="H10" s="40"/>
    </row>
    <row r="11" spans="1:8" s="41" customFormat="1" ht="15" customHeight="1">
      <c r="A11" s="47" t="s">
        <v>811</v>
      </c>
      <c r="B11" s="48">
        <f>SUM(B12:B27)</f>
        <v>62251</v>
      </c>
      <c r="C11" s="39">
        <v>81886</v>
      </c>
      <c r="D11" s="40">
        <f t="shared" si="0"/>
        <v>31.541661981333636</v>
      </c>
      <c r="E11" s="42" t="s">
        <v>812</v>
      </c>
      <c r="F11" s="48"/>
      <c r="G11" s="43"/>
      <c r="H11" s="40"/>
    </row>
    <row r="12" spans="1:8" s="41" customFormat="1" ht="15" customHeight="1">
      <c r="A12" s="13" t="s">
        <v>813</v>
      </c>
      <c r="B12" s="48">
        <v>0</v>
      </c>
      <c r="C12" s="39">
        <v>988</v>
      </c>
      <c r="D12" s="40"/>
      <c r="E12" s="14" t="s">
        <v>814</v>
      </c>
      <c r="F12" s="15"/>
      <c r="G12" s="43"/>
      <c r="H12" s="40"/>
    </row>
    <row r="13" spans="1:9" s="41" customFormat="1" ht="15" customHeight="1">
      <c r="A13" s="13" t="s">
        <v>815</v>
      </c>
      <c r="B13" s="48">
        <v>15772</v>
      </c>
      <c r="C13" s="39">
        <v>22804</v>
      </c>
      <c r="D13" s="40">
        <f>(C13-B13)/B13*100</f>
        <v>44.58534111082932</v>
      </c>
      <c r="E13" s="14" t="s">
        <v>816</v>
      </c>
      <c r="F13" s="15"/>
      <c r="G13" s="43"/>
      <c r="H13" s="40"/>
      <c r="I13" s="16"/>
    </row>
    <row r="14" spans="1:8" s="41" customFormat="1" ht="15" customHeight="1">
      <c r="A14" s="13" t="s">
        <v>817</v>
      </c>
      <c r="B14" s="48">
        <v>2412</v>
      </c>
      <c r="C14" s="39">
        <v>4394</v>
      </c>
      <c r="D14" s="40">
        <f>(C14-B14)/B14*100</f>
        <v>82.17247097844113</v>
      </c>
      <c r="E14" s="14" t="s">
        <v>818</v>
      </c>
      <c r="F14" s="15"/>
      <c r="G14" s="43"/>
      <c r="H14" s="40"/>
    </row>
    <row r="15" spans="1:8" s="41" customFormat="1" ht="15" customHeight="1">
      <c r="A15" s="13" t="s">
        <v>819</v>
      </c>
      <c r="B15" s="48">
        <v>5679</v>
      </c>
      <c r="C15" s="39"/>
      <c r="D15" s="40"/>
      <c r="E15" s="14" t="s">
        <v>820</v>
      </c>
      <c r="F15" s="15"/>
      <c r="G15" s="43"/>
      <c r="H15" s="40"/>
    </row>
    <row r="16" spans="1:8" s="41" customFormat="1" ht="15" customHeight="1">
      <c r="A16" s="13" t="s">
        <v>821</v>
      </c>
      <c r="B16" s="48">
        <v>4479</v>
      </c>
      <c r="C16" s="39"/>
      <c r="D16" s="40"/>
      <c r="E16" s="13" t="s">
        <v>822</v>
      </c>
      <c r="F16" s="15"/>
      <c r="G16" s="43"/>
      <c r="H16" s="40"/>
    </row>
    <row r="17" spans="1:8" s="41" customFormat="1" ht="15" customHeight="1">
      <c r="A17" s="13" t="s">
        <v>823</v>
      </c>
      <c r="B17" s="48">
        <v>2752</v>
      </c>
      <c r="C17" s="39">
        <v>3388</v>
      </c>
      <c r="D17" s="40">
        <f>(C17-B17)/B17*100</f>
        <v>23.11046511627907</v>
      </c>
      <c r="E17" s="14" t="s">
        <v>824</v>
      </c>
      <c r="F17" s="15"/>
      <c r="G17" s="43"/>
      <c r="H17" s="40"/>
    </row>
    <row r="18" spans="1:8" s="41" customFormat="1" ht="15" customHeight="1">
      <c r="A18" s="13" t="s">
        <v>825</v>
      </c>
      <c r="B18" s="48">
        <v>3743</v>
      </c>
      <c r="C18" s="39">
        <v>6229</v>
      </c>
      <c r="D18" s="40">
        <f>(C18-B18)/B18*100</f>
        <v>66.4173123163238</v>
      </c>
      <c r="E18" s="14" t="s">
        <v>826</v>
      </c>
      <c r="F18" s="15"/>
      <c r="G18" s="43"/>
      <c r="H18" s="40"/>
    </row>
    <row r="19" spans="1:8" s="41" customFormat="1" ht="15" customHeight="1">
      <c r="A19" s="13" t="s">
        <v>827</v>
      </c>
      <c r="B19" s="15"/>
      <c r="C19" s="39"/>
      <c r="D19" s="40"/>
      <c r="E19" s="14" t="s">
        <v>828</v>
      </c>
      <c r="F19" s="15"/>
      <c r="G19" s="43"/>
      <c r="H19" s="40"/>
    </row>
    <row r="20" spans="1:8" s="41" customFormat="1" ht="15" customHeight="1">
      <c r="A20" s="13" t="s">
        <v>829</v>
      </c>
      <c r="B20" s="48">
        <v>413</v>
      </c>
      <c r="C20" s="39">
        <v>465</v>
      </c>
      <c r="D20" s="40">
        <f aca="true" t="shared" si="1" ref="D20:D26">(C20-B20)/B20*100</f>
        <v>12.590799031477</v>
      </c>
      <c r="E20" s="14" t="s">
        <v>830</v>
      </c>
      <c r="F20" s="15"/>
      <c r="G20" s="43"/>
      <c r="H20" s="40"/>
    </row>
    <row r="21" spans="1:8" s="41" customFormat="1" ht="15" customHeight="1">
      <c r="A21" s="43" t="s">
        <v>831</v>
      </c>
      <c r="B21" s="48">
        <v>1391</v>
      </c>
      <c r="C21" s="39">
        <v>1587</v>
      </c>
      <c r="D21" s="40">
        <f t="shared" si="1"/>
        <v>14.090582314881381</v>
      </c>
      <c r="E21" s="14" t="s">
        <v>832</v>
      </c>
      <c r="F21" s="15"/>
      <c r="G21" s="43"/>
      <c r="H21" s="40"/>
    </row>
    <row r="22" spans="1:8" s="41" customFormat="1" ht="15" customHeight="1">
      <c r="A22" s="13" t="s">
        <v>833</v>
      </c>
      <c r="B22" s="48">
        <v>7290</v>
      </c>
      <c r="C22" s="39">
        <v>5921</v>
      </c>
      <c r="D22" s="40">
        <f t="shared" si="1"/>
        <v>-18.77914951989026</v>
      </c>
      <c r="E22" s="14" t="s">
        <v>834</v>
      </c>
      <c r="F22" s="15"/>
      <c r="G22" s="43"/>
      <c r="H22" s="40"/>
    </row>
    <row r="23" spans="1:8" s="41" customFormat="1" ht="15" customHeight="1">
      <c r="A23" s="13" t="s">
        <v>835</v>
      </c>
      <c r="B23" s="48">
        <v>4028</v>
      </c>
      <c r="C23" s="39">
        <v>6376</v>
      </c>
      <c r="D23" s="40">
        <f t="shared" si="1"/>
        <v>58.29195630585898</v>
      </c>
      <c r="E23" s="14" t="s">
        <v>836</v>
      </c>
      <c r="F23" s="15"/>
      <c r="G23" s="43"/>
      <c r="H23" s="40"/>
    </row>
    <row r="24" spans="1:8" s="41" customFormat="1" ht="15" customHeight="1">
      <c r="A24" s="13" t="s">
        <v>837</v>
      </c>
      <c r="B24" s="48">
        <v>9558</v>
      </c>
      <c r="C24" s="39">
        <v>11885</v>
      </c>
      <c r="D24" s="40">
        <f t="shared" si="1"/>
        <v>24.34609750993932</v>
      </c>
      <c r="E24" s="14" t="s">
        <v>838</v>
      </c>
      <c r="F24" s="15"/>
      <c r="G24" s="43"/>
      <c r="H24" s="40"/>
    </row>
    <row r="25" spans="1:8" s="41" customFormat="1" ht="15" customHeight="1">
      <c r="A25" s="13" t="s">
        <v>839</v>
      </c>
      <c r="B25" s="15">
        <v>2465</v>
      </c>
      <c r="C25" s="39">
        <v>2280</v>
      </c>
      <c r="D25" s="40">
        <f t="shared" si="1"/>
        <v>-7.505070993914807</v>
      </c>
      <c r="E25" s="14" t="s">
        <v>840</v>
      </c>
      <c r="F25" s="15"/>
      <c r="G25" s="43"/>
      <c r="H25" s="40"/>
    </row>
    <row r="26" spans="1:8" s="41" customFormat="1" ht="15" customHeight="1">
      <c r="A26" s="13" t="s">
        <v>841</v>
      </c>
      <c r="B26" s="48">
        <v>261</v>
      </c>
      <c r="C26" s="39">
        <v>569</v>
      </c>
      <c r="D26" s="40">
        <f t="shared" si="1"/>
        <v>118.00766283524904</v>
      </c>
      <c r="E26" s="14" t="s">
        <v>842</v>
      </c>
      <c r="F26" s="15"/>
      <c r="G26" s="43"/>
      <c r="H26" s="40"/>
    </row>
    <row r="27" spans="1:8" s="41" customFormat="1" ht="15" customHeight="1">
      <c r="A27" s="13" t="s">
        <v>843</v>
      </c>
      <c r="B27" s="48">
        <v>2008</v>
      </c>
      <c r="C27" s="39">
        <v>15000</v>
      </c>
      <c r="D27" s="40"/>
      <c r="E27" s="14"/>
      <c r="F27" s="15"/>
      <c r="G27" s="43"/>
      <c r="H27" s="40"/>
    </row>
    <row r="28" spans="1:8" s="41" customFormat="1" ht="15" customHeight="1">
      <c r="A28" s="47" t="s">
        <v>844</v>
      </c>
      <c r="B28" s="48">
        <v>47694</v>
      </c>
      <c r="C28" s="39">
        <v>47677</v>
      </c>
      <c r="D28" s="40">
        <f>(C28-B28)/B28*100</f>
        <v>-0.03564389650689814</v>
      </c>
      <c r="E28" s="42" t="s">
        <v>845</v>
      </c>
      <c r="F28" s="15"/>
      <c r="G28" s="43"/>
      <c r="H28" s="40"/>
    </row>
    <row r="29" spans="1:8" s="41" customFormat="1" ht="15" customHeight="1">
      <c r="A29" s="47" t="s">
        <v>846</v>
      </c>
      <c r="B29" s="15"/>
      <c r="C29" s="39"/>
      <c r="D29" s="40"/>
      <c r="E29" s="42" t="s">
        <v>847</v>
      </c>
      <c r="F29" s="15"/>
      <c r="G29" s="43"/>
      <c r="H29" s="40"/>
    </row>
    <row r="30" spans="1:8" s="41" customFormat="1" ht="15" customHeight="1">
      <c r="A30" s="47" t="s">
        <v>848</v>
      </c>
      <c r="B30" s="15"/>
      <c r="C30" s="39"/>
      <c r="D30" s="40"/>
      <c r="E30" s="42" t="s">
        <v>849</v>
      </c>
      <c r="F30" s="15"/>
      <c r="G30" s="43"/>
      <c r="H30" s="40"/>
    </row>
    <row r="31" spans="1:8" s="41" customFormat="1" ht="15" customHeight="1">
      <c r="A31" s="47" t="s">
        <v>850</v>
      </c>
      <c r="B31" s="48"/>
      <c r="C31" s="39"/>
      <c r="D31" s="40"/>
      <c r="E31" s="42" t="s">
        <v>851</v>
      </c>
      <c r="F31" s="48">
        <v>1199</v>
      </c>
      <c r="G31" s="43">
        <v>704</v>
      </c>
      <c r="H31" s="40">
        <f>(G31-F31)/F31*100</f>
        <v>-41.284403669724774</v>
      </c>
    </row>
    <row r="32" spans="1:8" s="41" customFormat="1" ht="15" customHeight="1">
      <c r="A32" s="13" t="s">
        <v>852</v>
      </c>
      <c r="B32" s="15"/>
      <c r="C32" s="39"/>
      <c r="D32" s="40"/>
      <c r="E32" s="14" t="s">
        <v>853</v>
      </c>
      <c r="F32" s="15"/>
      <c r="G32" s="43"/>
      <c r="H32" s="40"/>
    </row>
    <row r="33" spans="1:8" s="41" customFormat="1" ht="15" customHeight="1">
      <c r="A33" s="13" t="s">
        <v>854</v>
      </c>
      <c r="B33" s="15"/>
      <c r="C33" s="39"/>
      <c r="D33" s="40"/>
      <c r="E33" s="14" t="s">
        <v>855</v>
      </c>
      <c r="F33" s="15">
        <v>1199</v>
      </c>
      <c r="G33" s="43">
        <v>704</v>
      </c>
      <c r="H33" s="40">
        <f>(G33-F33)/F33*100</f>
        <v>-41.284403669724774</v>
      </c>
    </row>
    <row r="34" spans="1:8" s="41" customFormat="1" ht="15" customHeight="1">
      <c r="A34" s="47" t="s">
        <v>856</v>
      </c>
      <c r="B34" s="15"/>
      <c r="C34" s="39"/>
      <c r="D34" s="40"/>
      <c r="E34" s="42" t="s">
        <v>857</v>
      </c>
      <c r="F34" s="15"/>
      <c r="G34" s="43"/>
      <c r="H34" s="40"/>
    </row>
    <row r="35" spans="1:8" s="41" customFormat="1" ht="15" customHeight="1">
      <c r="A35" s="47" t="s">
        <v>858</v>
      </c>
      <c r="B35" s="48"/>
      <c r="C35" s="39"/>
      <c r="D35" s="40"/>
      <c r="E35" s="42" t="s">
        <v>859</v>
      </c>
      <c r="F35" s="48"/>
      <c r="G35" s="49">
        <v>26200</v>
      </c>
      <c r="H35" s="40"/>
    </row>
    <row r="36" spans="1:8" s="41" customFormat="1" ht="15" customHeight="1">
      <c r="A36" s="13" t="s">
        <v>860</v>
      </c>
      <c r="B36" s="48"/>
      <c r="C36" s="39"/>
      <c r="D36" s="40"/>
      <c r="E36" s="13" t="s">
        <v>861</v>
      </c>
      <c r="F36" s="48"/>
      <c r="G36" s="49">
        <v>26200</v>
      </c>
      <c r="H36" s="40"/>
    </row>
    <row r="37" spans="1:8" s="41" customFormat="1" ht="15" customHeight="1">
      <c r="A37" s="47" t="s">
        <v>862</v>
      </c>
      <c r="B37" s="48">
        <v>1300</v>
      </c>
      <c r="C37" s="39">
        <v>32200</v>
      </c>
      <c r="D37" s="40"/>
      <c r="E37" s="42" t="s">
        <v>863</v>
      </c>
      <c r="F37" s="48"/>
      <c r="G37" s="43"/>
      <c r="H37" s="40"/>
    </row>
    <row r="38" spans="1:8" s="41" customFormat="1" ht="15" customHeight="1">
      <c r="A38" s="13" t="s">
        <v>864</v>
      </c>
      <c r="B38" s="48">
        <v>1300</v>
      </c>
      <c r="C38" s="39">
        <v>32200</v>
      </c>
      <c r="D38" s="40"/>
      <c r="E38" s="13" t="s">
        <v>865</v>
      </c>
      <c r="F38" s="48"/>
      <c r="G38" s="43"/>
      <c r="H38" s="40"/>
    </row>
    <row r="39" spans="1:8" s="41" customFormat="1" ht="15" customHeight="1">
      <c r="A39" s="47" t="s">
        <v>866</v>
      </c>
      <c r="B39" s="15"/>
      <c r="C39" s="39"/>
      <c r="D39" s="40"/>
      <c r="E39" s="42" t="s">
        <v>867</v>
      </c>
      <c r="F39" s="48"/>
      <c r="G39" s="43"/>
      <c r="H39" s="40"/>
    </row>
    <row r="40" spans="1:8" s="41" customFormat="1" ht="15" customHeight="1">
      <c r="A40" s="47" t="s">
        <v>868</v>
      </c>
      <c r="B40" s="48"/>
      <c r="C40" s="39"/>
      <c r="D40" s="40"/>
      <c r="E40" s="42" t="s">
        <v>869</v>
      </c>
      <c r="F40" s="15"/>
      <c r="G40" s="43"/>
      <c r="H40" s="40"/>
    </row>
    <row r="41" spans="1:8" s="41" customFormat="1" ht="15" customHeight="1">
      <c r="A41" s="47" t="s">
        <v>870</v>
      </c>
      <c r="B41" s="15"/>
      <c r="C41" s="39"/>
      <c r="D41" s="40"/>
      <c r="E41" s="42" t="s">
        <v>871</v>
      </c>
      <c r="F41" s="48"/>
      <c r="G41" s="43"/>
      <c r="H41" s="40"/>
    </row>
    <row r="42" spans="1:8" s="41" customFormat="1" ht="15" customHeight="1">
      <c r="A42" s="47" t="s">
        <v>872</v>
      </c>
      <c r="B42" s="48">
        <v>6789</v>
      </c>
      <c r="C42" s="39">
        <v>6703</v>
      </c>
      <c r="D42" s="40">
        <f>(C42-B42)/B42*100</f>
        <v>-1.2667550449256149</v>
      </c>
      <c r="E42" s="50"/>
      <c r="F42" s="48"/>
      <c r="G42" s="43"/>
      <c r="H42" s="40"/>
    </row>
    <row r="43" spans="1:8" s="41" customFormat="1" ht="15" customHeight="1">
      <c r="A43" s="47" t="s">
        <v>873</v>
      </c>
      <c r="B43" s="15">
        <v>826</v>
      </c>
      <c r="C43" s="39">
        <v>6212</v>
      </c>
      <c r="D43" s="40"/>
      <c r="E43" s="42" t="s">
        <v>874</v>
      </c>
      <c r="F43" s="15">
        <v>3357</v>
      </c>
      <c r="G43" s="49">
        <v>10295</v>
      </c>
      <c r="H43" s="40">
        <f>(G43-F43)/F43*100</f>
        <v>206.67262436699434</v>
      </c>
    </row>
    <row r="44" spans="1:8" s="41" customFormat="1" ht="15" customHeight="1">
      <c r="A44" s="47" t="s">
        <v>875</v>
      </c>
      <c r="B44" s="48"/>
      <c r="C44" s="39">
        <v>5169</v>
      </c>
      <c r="D44" s="40"/>
      <c r="E44" s="42" t="s">
        <v>876</v>
      </c>
      <c r="F44" s="48"/>
      <c r="G44" s="43"/>
      <c r="H44" s="40"/>
    </row>
    <row r="45" spans="1:8" s="41" customFormat="1" ht="15" customHeight="1">
      <c r="A45" s="13" t="s">
        <v>877</v>
      </c>
      <c r="B45" s="48"/>
      <c r="C45" s="39">
        <v>4960</v>
      </c>
      <c r="D45" s="40"/>
      <c r="E45" s="42" t="s">
        <v>878</v>
      </c>
      <c r="F45" s="48">
        <f>F46+F47</f>
        <v>6703</v>
      </c>
      <c r="G45" s="49">
        <v>6680</v>
      </c>
      <c r="H45" s="40">
        <f>(G45-F45)/F45*100</f>
        <v>-0.34312994181709683</v>
      </c>
    </row>
    <row r="46" spans="1:8" s="41" customFormat="1" ht="15" customHeight="1">
      <c r="A46" s="13" t="s">
        <v>879</v>
      </c>
      <c r="B46" s="48"/>
      <c r="C46" s="39"/>
      <c r="D46" s="40"/>
      <c r="E46" s="42" t="s">
        <v>880</v>
      </c>
      <c r="F46" s="48">
        <v>5832</v>
      </c>
      <c r="G46" s="49">
        <v>6680</v>
      </c>
      <c r="H46" s="40">
        <f>(G46-F46)/F46*100</f>
        <v>14.540466392318244</v>
      </c>
    </row>
    <row r="47" spans="1:8" s="41" customFormat="1" ht="15" customHeight="1">
      <c r="A47" s="13" t="s">
        <v>881</v>
      </c>
      <c r="B47" s="48"/>
      <c r="C47" s="39"/>
      <c r="D47" s="40"/>
      <c r="E47" s="42" t="s">
        <v>882</v>
      </c>
      <c r="F47" s="48">
        <v>871</v>
      </c>
      <c r="G47" s="43"/>
      <c r="H47" s="40"/>
    </row>
    <row r="48" spans="1:8" s="41" customFormat="1" ht="15" customHeight="1">
      <c r="A48" s="13" t="s">
        <v>883</v>
      </c>
      <c r="B48" s="48"/>
      <c r="C48" s="39">
        <v>209</v>
      </c>
      <c r="D48" s="40"/>
      <c r="E48" s="14"/>
      <c r="F48" s="48"/>
      <c r="G48" s="43"/>
      <c r="H48" s="40"/>
    </row>
    <row r="49" spans="1:8" s="41" customFormat="1" ht="15" customHeight="1">
      <c r="A49" s="51" t="s">
        <v>884</v>
      </c>
      <c r="B49" s="48">
        <f>SUM(B4:B5,B30:B31,B34:B35,B37,B39:B44)</f>
        <v>170587</v>
      </c>
      <c r="C49" s="39">
        <v>238321</v>
      </c>
      <c r="D49" s="40">
        <f>(C49-B49)/B49*100</f>
        <v>39.7064254603223</v>
      </c>
      <c r="E49" s="51" t="s">
        <v>885</v>
      </c>
      <c r="F49" s="48">
        <f>SUM(F4:F5,F30:F31,F34:F35,F37,F39:F41,F43:F45)</f>
        <v>170587</v>
      </c>
      <c r="G49" s="49">
        <v>238321</v>
      </c>
      <c r="H49" s="40">
        <f>(G49-F49)/F49*100</f>
        <v>39.7064254603223</v>
      </c>
    </row>
  </sheetData>
  <sheetProtection/>
  <mergeCells count="2">
    <mergeCell ref="A1:F1"/>
    <mergeCell ref="A2:F2"/>
  </mergeCells>
  <printOptions/>
  <pageMargins left="0.3541666666666667" right="0.2361111111111111" top="0.39305555555555555" bottom="0.39305555555555555" header="0.3145833333333333" footer="0.19652777777777777"/>
  <pageSetup horizontalDpi="600" verticalDpi="600" orientation="landscape" paperSize="9" scale="93"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J64"/>
  <sheetViews>
    <sheetView zoomScalePageLayoutView="0" workbookViewId="0" topLeftCell="A1">
      <pane ySplit="2" topLeftCell="BM15" activePane="bottomLeft" state="frozen"/>
      <selection pane="topLeft" activeCell="A1" sqref="A1"/>
      <selection pane="bottomLeft" activeCell="I29" sqref="I29"/>
    </sheetView>
  </sheetViews>
  <sheetFormatPr defaultColWidth="9.00390625" defaultRowHeight="14.25"/>
  <cols>
    <col min="1" max="1" width="35.75390625" style="0" customWidth="1"/>
    <col min="2" max="3" width="9.75390625" style="23" customWidth="1"/>
    <col min="4" max="4" width="12.75390625" style="23" customWidth="1"/>
    <col min="5" max="5" width="31.75390625" style="0" customWidth="1"/>
    <col min="6" max="7" width="9.75390625" style="2" customWidth="1"/>
    <col min="8" max="8" width="12.75390625" style="2" customWidth="1"/>
    <col min="9" max="9" width="10.875" style="0" customWidth="1"/>
    <col min="10" max="10" width="11.625" style="0" customWidth="1"/>
  </cols>
  <sheetData>
    <row r="1" spans="1:10" ht="27.75" customHeight="1">
      <c r="A1" s="259" t="s">
        <v>296</v>
      </c>
      <c r="B1" s="259"/>
      <c r="C1" s="259"/>
      <c r="D1" s="259"/>
      <c r="E1" s="259"/>
      <c r="F1" s="259"/>
      <c r="G1" s="259"/>
      <c r="H1" s="259"/>
      <c r="I1" s="1"/>
      <c r="J1" s="1"/>
    </row>
    <row r="2" spans="1:10" ht="18" customHeight="1">
      <c r="A2" s="24"/>
      <c r="B2" s="25"/>
      <c r="C2" s="25"/>
      <c r="D2" s="25"/>
      <c r="E2" s="24"/>
      <c r="F2" s="26"/>
      <c r="G2" s="26"/>
      <c r="H2" s="26" t="s">
        <v>792</v>
      </c>
      <c r="J2" s="38" t="s">
        <v>886</v>
      </c>
    </row>
    <row r="3" spans="1:8" ht="36.75" customHeight="1">
      <c r="A3" s="27" t="s">
        <v>793</v>
      </c>
      <c r="B3" s="28" t="s">
        <v>794</v>
      </c>
      <c r="C3" s="28" t="s">
        <v>795</v>
      </c>
      <c r="D3" s="28" t="s">
        <v>887</v>
      </c>
      <c r="E3" s="27" t="s">
        <v>793</v>
      </c>
      <c r="F3" s="28" t="s">
        <v>794</v>
      </c>
      <c r="G3" s="28" t="s">
        <v>795</v>
      </c>
      <c r="H3" s="28" t="s">
        <v>887</v>
      </c>
    </row>
    <row r="4" spans="1:8" ht="15.75" customHeight="1">
      <c r="A4" s="12" t="s">
        <v>888</v>
      </c>
      <c r="B4" s="29">
        <v>28078</v>
      </c>
      <c r="C4" s="29">
        <v>33836</v>
      </c>
      <c r="D4" s="30">
        <f>(C4-B4)/B4*100</f>
        <v>20.507158629532018</v>
      </c>
      <c r="E4" s="20" t="s">
        <v>889</v>
      </c>
      <c r="F4" s="31">
        <v>960</v>
      </c>
      <c r="G4" s="32">
        <v>721</v>
      </c>
      <c r="H4" s="30">
        <f>(G4-F4)/F4*100</f>
        <v>-24.895833333333332</v>
      </c>
    </row>
    <row r="5" spans="1:8" ht="15.75" customHeight="1">
      <c r="A5" s="20" t="s">
        <v>890</v>
      </c>
      <c r="B5" s="33">
        <v>3490</v>
      </c>
      <c r="C5" s="33">
        <v>4203</v>
      </c>
      <c r="D5" s="30">
        <f aca="true" t="shared" si="0" ref="D5:D36">(C5-B5)/B5*100</f>
        <v>20.429799426934096</v>
      </c>
      <c r="E5" s="20" t="s">
        <v>891</v>
      </c>
      <c r="F5" s="17"/>
      <c r="G5" s="17"/>
      <c r="H5" s="30"/>
    </row>
    <row r="6" spans="1:8" ht="15.75" customHeight="1">
      <c r="A6" s="20" t="s">
        <v>892</v>
      </c>
      <c r="B6" s="33">
        <v>2993</v>
      </c>
      <c r="C6" s="33">
        <v>3689</v>
      </c>
      <c r="D6" s="30">
        <f t="shared" si="0"/>
        <v>23.254259939859672</v>
      </c>
      <c r="E6" s="20" t="s">
        <v>893</v>
      </c>
      <c r="F6" s="29">
        <v>1532</v>
      </c>
      <c r="G6" s="34">
        <v>1194</v>
      </c>
      <c r="H6" s="30">
        <f aca="true" t="shared" si="1" ref="H6:H36">(G6-F6)/F6*100</f>
        <v>-22.06266318537859</v>
      </c>
    </row>
    <row r="7" spans="1:8" ht="15.75" customHeight="1">
      <c r="A7" s="35" t="s">
        <v>894</v>
      </c>
      <c r="B7" s="33">
        <v>1051</v>
      </c>
      <c r="C7" s="33">
        <v>1046</v>
      </c>
      <c r="D7" s="30">
        <f t="shared" si="0"/>
        <v>-0.47573739295908657</v>
      </c>
      <c r="E7" s="20" t="s">
        <v>895</v>
      </c>
      <c r="F7" s="17">
        <v>637</v>
      </c>
      <c r="G7" s="34">
        <v>1267</v>
      </c>
      <c r="H7" s="30">
        <f t="shared" si="1"/>
        <v>98.9010989010989</v>
      </c>
    </row>
    <row r="8" spans="1:8" ht="15.75" customHeight="1">
      <c r="A8" s="35" t="s">
        <v>896</v>
      </c>
      <c r="B8" s="36">
        <v>13</v>
      </c>
      <c r="C8" s="36">
        <v>6</v>
      </c>
      <c r="D8" s="30">
        <f t="shared" si="0"/>
        <v>-53.84615384615385</v>
      </c>
      <c r="E8" s="20" t="s">
        <v>897</v>
      </c>
      <c r="F8" s="17">
        <v>302</v>
      </c>
      <c r="G8" s="32">
        <v>596</v>
      </c>
      <c r="H8" s="30">
        <f t="shared" si="1"/>
        <v>97.35099337748345</v>
      </c>
    </row>
    <row r="9" spans="1:8" ht="15.75" customHeight="1">
      <c r="A9" s="35" t="s">
        <v>898</v>
      </c>
      <c r="B9" s="33">
        <v>1575</v>
      </c>
      <c r="C9" s="33">
        <v>2122</v>
      </c>
      <c r="D9" s="30">
        <f t="shared" si="0"/>
        <v>34.73015873015873</v>
      </c>
      <c r="E9" s="20" t="s">
        <v>899</v>
      </c>
      <c r="F9" s="17"/>
      <c r="G9" s="32"/>
      <c r="H9" s="30"/>
    </row>
    <row r="10" spans="1:8" ht="15.75" customHeight="1">
      <c r="A10" s="35" t="s">
        <v>900</v>
      </c>
      <c r="B10" s="36"/>
      <c r="C10" s="36"/>
      <c r="D10" s="30"/>
      <c r="E10" s="20" t="s">
        <v>901</v>
      </c>
      <c r="F10" s="17">
        <v>300</v>
      </c>
      <c r="G10" s="32">
        <v>595</v>
      </c>
      <c r="H10" s="30">
        <f t="shared" si="1"/>
        <v>98.33333333333333</v>
      </c>
    </row>
    <row r="11" spans="1:8" ht="15.75" customHeight="1">
      <c r="A11" s="35" t="s">
        <v>902</v>
      </c>
      <c r="B11" s="36"/>
      <c r="C11" s="36"/>
      <c r="D11" s="30"/>
      <c r="E11" s="20" t="s">
        <v>903</v>
      </c>
      <c r="F11" s="17">
        <v>2</v>
      </c>
      <c r="G11" s="32">
        <v>1</v>
      </c>
      <c r="H11" s="30">
        <f t="shared" si="1"/>
        <v>-50</v>
      </c>
    </row>
    <row r="12" spans="1:8" ht="15.75" customHeight="1">
      <c r="A12" s="35" t="s">
        <v>904</v>
      </c>
      <c r="B12" s="36">
        <v>334</v>
      </c>
      <c r="C12" s="36">
        <v>465</v>
      </c>
      <c r="D12" s="30">
        <f t="shared" si="0"/>
        <v>39.221556886227546</v>
      </c>
      <c r="E12" s="20" t="s">
        <v>905</v>
      </c>
      <c r="F12" s="17">
        <v>991</v>
      </c>
      <c r="G12" s="32">
        <v>795</v>
      </c>
      <c r="H12" s="30">
        <f t="shared" si="1"/>
        <v>-19.77800201816347</v>
      </c>
    </row>
    <row r="13" spans="1:8" ht="15.75" customHeight="1">
      <c r="A13" s="35" t="s">
        <v>906</v>
      </c>
      <c r="B13" s="36">
        <v>98</v>
      </c>
      <c r="C13" s="36">
        <v>97</v>
      </c>
      <c r="D13" s="30">
        <f t="shared" si="0"/>
        <v>-1.0204081632653061</v>
      </c>
      <c r="E13" s="20" t="s">
        <v>907</v>
      </c>
      <c r="F13" s="29">
        <v>1920</v>
      </c>
      <c r="G13" s="34">
        <v>1084</v>
      </c>
      <c r="H13" s="30">
        <f t="shared" si="1"/>
        <v>-43.541666666666664</v>
      </c>
    </row>
    <row r="14" spans="1:8" ht="15.75" customHeight="1">
      <c r="A14" s="35" t="s">
        <v>908</v>
      </c>
      <c r="B14" s="36">
        <v>15</v>
      </c>
      <c r="C14" s="36">
        <v>42</v>
      </c>
      <c r="D14" s="30">
        <f t="shared" si="0"/>
        <v>180</v>
      </c>
      <c r="E14" s="20" t="s">
        <v>909</v>
      </c>
      <c r="F14" s="31">
        <v>250</v>
      </c>
      <c r="G14" s="32">
        <v>280</v>
      </c>
      <c r="H14" s="30">
        <f t="shared" si="1"/>
        <v>12</v>
      </c>
    </row>
    <row r="15" spans="1:8" ht="15.75" customHeight="1">
      <c r="A15" s="35" t="s">
        <v>910</v>
      </c>
      <c r="B15" s="36"/>
      <c r="C15" s="36"/>
      <c r="D15" s="30"/>
      <c r="E15" s="20" t="s">
        <v>911</v>
      </c>
      <c r="F15" s="34">
        <v>5493</v>
      </c>
      <c r="G15" s="34">
        <v>6644</v>
      </c>
      <c r="H15" s="30">
        <f t="shared" si="1"/>
        <v>20.953941379938104</v>
      </c>
    </row>
    <row r="16" spans="1:8" ht="15.75" customHeight="1">
      <c r="A16" s="35" t="s">
        <v>912</v>
      </c>
      <c r="B16" s="36"/>
      <c r="C16" s="36"/>
      <c r="D16" s="30"/>
      <c r="E16" s="20" t="s">
        <v>913</v>
      </c>
      <c r="F16" s="29">
        <v>2219</v>
      </c>
      <c r="G16" s="34">
        <v>11076</v>
      </c>
      <c r="H16" s="30">
        <f t="shared" si="1"/>
        <v>399.1437584497521</v>
      </c>
    </row>
    <row r="17" spans="1:8" ht="15.75" customHeight="1">
      <c r="A17" s="35" t="s">
        <v>914</v>
      </c>
      <c r="B17" s="36"/>
      <c r="C17" s="36"/>
      <c r="D17" s="30"/>
      <c r="E17" s="20" t="s">
        <v>915</v>
      </c>
      <c r="F17" s="31"/>
      <c r="G17" s="32"/>
      <c r="H17" s="30"/>
    </row>
    <row r="18" spans="1:8" ht="15.75" customHeight="1">
      <c r="A18" s="35" t="s">
        <v>916</v>
      </c>
      <c r="B18" s="36"/>
      <c r="C18" s="36"/>
      <c r="D18" s="30"/>
      <c r="E18" s="12"/>
      <c r="F18" s="17"/>
      <c r="G18" s="17"/>
      <c r="H18" s="30"/>
    </row>
    <row r="19" spans="1:8" ht="15.75" customHeight="1">
      <c r="A19" s="35" t="s">
        <v>917</v>
      </c>
      <c r="B19" s="36"/>
      <c r="C19" s="36"/>
      <c r="D19" s="30"/>
      <c r="E19" s="12" t="s">
        <v>918</v>
      </c>
      <c r="F19" s="29">
        <v>14693</v>
      </c>
      <c r="G19" s="29">
        <v>15308</v>
      </c>
      <c r="H19" s="30">
        <f t="shared" si="1"/>
        <v>4.1856666439801264</v>
      </c>
    </row>
    <row r="20" spans="1:8" ht="15.75" customHeight="1">
      <c r="A20" s="35" t="s">
        <v>919</v>
      </c>
      <c r="B20" s="36">
        <v>-31</v>
      </c>
      <c r="C20" s="36">
        <v>-12</v>
      </c>
      <c r="D20" s="30">
        <f t="shared" si="0"/>
        <v>-61.29032258064516</v>
      </c>
      <c r="E20" s="20" t="s">
        <v>920</v>
      </c>
      <c r="F20" s="29">
        <v>1245</v>
      </c>
      <c r="G20" s="34">
        <v>2677</v>
      </c>
      <c r="H20" s="30">
        <f t="shared" si="1"/>
        <v>115.02008032128515</v>
      </c>
    </row>
    <row r="21" spans="1:8" ht="15.75" customHeight="1">
      <c r="A21" s="35" t="s">
        <v>921</v>
      </c>
      <c r="B21" s="36">
        <v>-62</v>
      </c>
      <c r="C21" s="36">
        <v>-79</v>
      </c>
      <c r="D21" s="30">
        <f t="shared" si="0"/>
        <v>27.419354838709676</v>
      </c>
      <c r="E21" s="20" t="s">
        <v>922</v>
      </c>
      <c r="F21" s="32">
        <v>164</v>
      </c>
      <c r="G21" s="32">
        <v>118</v>
      </c>
      <c r="H21" s="30">
        <f t="shared" si="1"/>
        <v>-28.04878048780488</v>
      </c>
    </row>
    <row r="22" spans="1:8" ht="15.75" customHeight="1">
      <c r="A22" s="35" t="s">
        <v>923</v>
      </c>
      <c r="B22" s="36"/>
      <c r="C22" s="36">
        <v>2</v>
      </c>
      <c r="D22" s="30"/>
      <c r="E22" s="20" t="s">
        <v>924</v>
      </c>
      <c r="F22" s="31">
        <v>209</v>
      </c>
      <c r="G22" s="32">
        <v>268</v>
      </c>
      <c r="H22" s="30">
        <f t="shared" si="1"/>
        <v>28.22966507177033</v>
      </c>
    </row>
    <row r="23" spans="1:8" ht="15.75" customHeight="1">
      <c r="A23" s="35" t="s">
        <v>925</v>
      </c>
      <c r="B23" s="36">
        <v>497</v>
      </c>
      <c r="C23" s="36">
        <v>514</v>
      </c>
      <c r="D23" s="30">
        <f t="shared" si="0"/>
        <v>3.420523138832998</v>
      </c>
      <c r="E23" s="20" t="s">
        <v>926</v>
      </c>
      <c r="F23" s="31">
        <v>718</v>
      </c>
      <c r="G23" s="32">
        <v>746</v>
      </c>
      <c r="H23" s="30">
        <f t="shared" si="1"/>
        <v>3.8997214484679668</v>
      </c>
    </row>
    <row r="24" spans="1:8" ht="15.75" customHeight="1">
      <c r="A24" s="35" t="s">
        <v>927</v>
      </c>
      <c r="B24" s="36"/>
      <c r="C24" s="36"/>
      <c r="D24" s="30"/>
      <c r="E24" s="20" t="s">
        <v>928</v>
      </c>
      <c r="F24" s="31">
        <v>138</v>
      </c>
      <c r="G24" s="32">
        <v>201</v>
      </c>
      <c r="H24" s="30">
        <f t="shared" si="1"/>
        <v>45.65217391304348</v>
      </c>
    </row>
    <row r="25" spans="1:8" ht="15.75" customHeight="1">
      <c r="A25" s="35" t="s">
        <v>929</v>
      </c>
      <c r="B25" s="36"/>
      <c r="C25" s="36"/>
      <c r="D25" s="30"/>
      <c r="E25" s="20" t="s">
        <v>930</v>
      </c>
      <c r="F25" s="31"/>
      <c r="G25" s="32"/>
      <c r="H25" s="30"/>
    </row>
    <row r="26" spans="1:8" ht="15.75" customHeight="1">
      <c r="A26" s="20" t="s">
        <v>931</v>
      </c>
      <c r="B26" s="33">
        <v>5357</v>
      </c>
      <c r="C26" s="33">
        <v>2958</v>
      </c>
      <c r="D26" s="30">
        <f t="shared" si="0"/>
        <v>-44.782527534067576</v>
      </c>
      <c r="E26" s="20" t="s">
        <v>932</v>
      </c>
      <c r="F26" s="31"/>
      <c r="G26" s="32"/>
      <c r="H26" s="30"/>
    </row>
    <row r="27" spans="1:8" ht="15.75" customHeight="1">
      <c r="A27" s="20" t="s">
        <v>933</v>
      </c>
      <c r="B27" s="36"/>
      <c r="C27" s="36"/>
      <c r="D27" s="30"/>
      <c r="E27" s="20" t="s">
        <v>934</v>
      </c>
      <c r="F27" s="31"/>
      <c r="G27" s="32">
        <v>501</v>
      </c>
      <c r="H27" s="30"/>
    </row>
    <row r="28" spans="1:8" ht="15.75" customHeight="1">
      <c r="A28" s="20" t="s">
        <v>935</v>
      </c>
      <c r="B28" s="33">
        <v>5332</v>
      </c>
      <c r="C28" s="33">
        <v>2956</v>
      </c>
      <c r="D28" s="30">
        <f t="shared" si="0"/>
        <v>-44.56114028507127</v>
      </c>
      <c r="E28" s="20" t="s">
        <v>936</v>
      </c>
      <c r="F28" s="31"/>
      <c r="G28" s="32"/>
      <c r="H28" s="30"/>
    </row>
    <row r="29" spans="1:8" ht="15.75" customHeight="1">
      <c r="A29" s="20" t="s">
        <v>937</v>
      </c>
      <c r="B29" s="36">
        <v>25</v>
      </c>
      <c r="C29" s="36">
        <v>2</v>
      </c>
      <c r="D29" s="30">
        <f t="shared" si="0"/>
        <v>-92</v>
      </c>
      <c r="E29" s="6" t="s">
        <v>938</v>
      </c>
      <c r="F29" s="32"/>
      <c r="G29" s="32">
        <v>112</v>
      </c>
      <c r="H29" s="30"/>
    </row>
    <row r="30" spans="1:8" ht="15.75" customHeight="1">
      <c r="A30" s="6" t="s">
        <v>939</v>
      </c>
      <c r="B30" s="37"/>
      <c r="C30" s="37"/>
      <c r="D30" s="30"/>
      <c r="E30" s="6" t="s">
        <v>940</v>
      </c>
      <c r="F30" s="17"/>
      <c r="G30" s="32"/>
      <c r="H30" s="30"/>
    </row>
    <row r="31" spans="1:8" ht="15.75" customHeight="1">
      <c r="A31" s="6" t="s">
        <v>941</v>
      </c>
      <c r="B31" s="33">
        <v>1465</v>
      </c>
      <c r="C31" s="33">
        <v>2363</v>
      </c>
      <c r="D31" s="30">
        <f t="shared" si="0"/>
        <v>61.29692832764505</v>
      </c>
      <c r="E31" s="12" t="s">
        <v>942</v>
      </c>
      <c r="F31" s="17"/>
      <c r="G31" s="17"/>
      <c r="H31" s="30"/>
    </row>
    <row r="32" spans="1:8" ht="15.75" customHeight="1">
      <c r="A32" s="6" t="s">
        <v>943</v>
      </c>
      <c r="B32" s="17"/>
      <c r="C32" s="17"/>
      <c r="D32" s="30"/>
      <c r="E32" s="20" t="s">
        <v>944</v>
      </c>
      <c r="F32" s="17"/>
      <c r="G32" s="17">
        <v>256</v>
      </c>
      <c r="H32" s="30"/>
    </row>
    <row r="33" spans="1:8" ht="15.75" customHeight="1">
      <c r="A33" s="12" t="s">
        <v>945</v>
      </c>
      <c r="B33" s="29">
        <v>3462</v>
      </c>
      <c r="C33" s="32">
        <v>655</v>
      </c>
      <c r="D33" s="30">
        <f t="shared" si="0"/>
        <v>-81.08030040439053</v>
      </c>
      <c r="E33" s="20" t="s">
        <v>946</v>
      </c>
      <c r="F33" s="32">
        <v>16</v>
      </c>
      <c r="G33" s="32">
        <v>21</v>
      </c>
      <c r="H33" s="30">
        <f t="shared" si="1"/>
        <v>31.25</v>
      </c>
    </row>
    <row r="34" spans="1:8" ht="15" customHeight="1">
      <c r="A34" s="12" t="s">
        <v>947</v>
      </c>
      <c r="B34" s="36"/>
      <c r="C34" s="36">
        <v>5</v>
      </c>
      <c r="D34" s="30"/>
      <c r="E34" s="12" t="s">
        <v>948</v>
      </c>
      <c r="F34" s="32">
        <v>-60</v>
      </c>
      <c r="G34" s="32">
        <v>3</v>
      </c>
      <c r="H34" s="30">
        <f t="shared" si="1"/>
        <v>-105</v>
      </c>
    </row>
    <row r="35" spans="1:8" ht="15" customHeight="1">
      <c r="A35" s="6" t="s">
        <v>949</v>
      </c>
      <c r="B35" s="37"/>
      <c r="C35" s="37">
        <v>449</v>
      </c>
      <c r="D35" s="30"/>
      <c r="E35" s="6" t="s">
        <v>950</v>
      </c>
      <c r="F35" s="17">
        <v>108</v>
      </c>
      <c r="G35" s="17">
        <v>335</v>
      </c>
      <c r="H35" s="30">
        <f t="shared" si="1"/>
        <v>210.18518518518516</v>
      </c>
    </row>
    <row r="36" spans="1:8" ht="15" customHeight="1">
      <c r="A36" s="6" t="s">
        <v>951</v>
      </c>
      <c r="B36" s="33">
        <v>2326</v>
      </c>
      <c r="C36" s="33">
        <v>1782</v>
      </c>
      <c r="D36" s="30">
        <f t="shared" si="0"/>
        <v>-23.387790197764403</v>
      </c>
      <c r="E36" s="6" t="s">
        <v>952</v>
      </c>
      <c r="F36" s="17">
        <v>1</v>
      </c>
      <c r="G36" s="17">
        <v>3</v>
      </c>
      <c r="H36" s="30">
        <f t="shared" si="1"/>
        <v>200</v>
      </c>
    </row>
    <row r="37" spans="1:8" ht="15" customHeight="1">
      <c r="A37" s="6" t="s">
        <v>953</v>
      </c>
      <c r="B37" s="37">
        <v>33</v>
      </c>
      <c r="C37" s="37">
        <v>39</v>
      </c>
      <c r="D37" s="30">
        <f aca="true" t="shared" si="2" ref="D37:D64">(C37-B37)/B37*100</f>
        <v>18.181818181818183</v>
      </c>
      <c r="E37" s="6" t="s">
        <v>954</v>
      </c>
      <c r="F37" s="17"/>
      <c r="G37" s="17">
        <v>61</v>
      </c>
      <c r="H37" s="30"/>
    </row>
    <row r="38" spans="1:8" ht="15" customHeight="1">
      <c r="A38" s="6" t="s">
        <v>955</v>
      </c>
      <c r="B38" s="37">
        <v>49</v>
      </c>
      <c r="C38" s="37">
        <v>68</v>
      </c>
      <c r="D38" s="30">
        <f t="shared" si="2"/>
        <v>38.775510204081634</v>
      </c>
      <c r="E38" s="6" t="s">
        <v>956</v>
      </c>
      <c r="F38" s="17"/>
      <c r="G38" s="17"/>
      <c r="H38" s="30"/>
    </row>
    <row r="39" spans="1:8" ht="15" customHeight="1">
      <c r="A39" s="6" t="s">
        <v>957</v>
      </c>
      <c r="B39" s="37">
        <v>944</v>
      </c>
      <c r="C39" s="37">
        <v>524</v>
      </c>
      <c r="D39" s="30">
        <f t="shared" si="2"/>
        <v>-44.49152542372881</v>
      </c>
      <c r="E39" s="6" t="s">
        <v>958</v>
      </c>
      <c r="F39" s="17"/>
      <c r="G39" s="17"/>
      <c r="H39" s="30"/>
    </row>
    <row r="40" spans="1:8" ht="15" customHeight="1">
      <c r="A40" s="6" t="s">
        <v>959</v>
      </c>
      <c r="B40" s="37"/>
      <c r="C40" s="37">
        <v>93</v>
      </c>
      <c r="D40" s="30"/>
      <c r="E40" s="6" t="s">
        <v>960</v>
      </c>
      <c r="F40" s="17">
        <v>104</v>
      </c>
      <c r="G40" s="17">
        <v>3</v>
      </c>
      <c r="H40" s="30">
        <f>(G40-F40)/F40*100</f>
        <v>-97.11538461538461</v>
      </c>
    </row>
    <row r="41" spans="1:8" ht="15" customHeight="1">
      <c r="A41" s="6" t="s">
        <v>961</v>
      </c>
      <c r="B41" s="37">
        <v>78</v>
      </c>
      <c r="C41" s="37">
        <v>161</v>
      </c>
      <c r="D41" s="30">
        <f t="shared" si="2"/>
        <v>106.41025641025641</v>
      </c>
      <c r="E41" s="6" t="s">
        <v>962</v>
      </c>
      <c r="F41" s="17">
        <v>295</v>
      </c>
      <c r="G41" s="17">
        <v>219</v>
      </c>
      <c r="H41" s="30">
        <f>(G41-F41)/F41*100</f>
        <v>-25.76271186440678</v>
      </c>
    </row>
    <row r="42" spans="1:8" ht="15" customHeight="1">
      <c r="A42" s="6" t="s">
        <v>963</v>
      </c>
      <c r="B42" s="37">
        <v>110</v>
      </c>
      <c r="C42" s="37">
        <v>71</v>
      </c>
      <c r="D42" s="30">
        <f t="shared" si="2"/>
        <v>-35.45454545454545</v>
      </c>
      <c r="E42" s="6" t="s">
        <v>964</v>
      </c>
      <c r="F42" s="17"/>
      <c r="G42" s="17"/>
      <c r="H42" s="30"/>
    </row>
    <row r="43" spans="1:8" ht="15" customHeight="1">
      <c r="A43" s="6" t="s">
        <v>965</v>
      </c>
      <c r="B43" s="37">
        <v>23</v>
      </c>
      <c r="C43" s="37">
        <v>14</v>
      </c>
      <c r="D43" s="30">
        <f t="shared" si="2"/>
        <v>-39.130434782608695</v>
      </c>
      <c r="E43" s="6" t="s">
        <v>966</v>
      </c>
      <c r="F43" s="17">
        <v>27</v>
      </c>
      <c r="G43" s="17">
        <v>-33</v>
      </c>
      <c r="H43" s="30">
        <f>(G43-F43)/F43*100</f>
        <v>-222.22222222222223</v>
      </c>
    </row>
    <row r="44" spans="1:8" ht="15" customHeight="1">
      <c r="A44" s="6" t="s">
        <v>967</v>
      </c>
      <c r="B44" s="37">
        <v>1</v>
      </c>
      <c r="C44" s="37">
        <v>1</v>
      </c>
      <c r="D44" s="30">
        <f t="shared" si="2"/>
        <v>0</v>
      </c>
      <c r="E44" s="6" t="s">
        <v>968</v>
      </c>
      <c r="F44" s="17"/>
      <c r="G44" s="17"/>
      <c r="H44" s="30"/>
    </row>
    <row r="45" spans="1:8" ht="15" customHeight="1">
      <c r="A45" s="6" t="s">
        <v>969</v>
      </c>
      <c r="B45" s="37">
        <v>6</v>
      </c>
      <c r="C45" s="37">
        <v>6</v>
      </c>
      <c r="D45" s="30">
        <f t="shared" si="2"/>
        <v>0</v>
      </c>
      <c r="E45" s="6" t="s">
        <v>970</v>
      </c>
      <c r="F45" s="17"/>
      <c r="G45" s="17"/>
      <c r="H45" s="30"/>
    </row>
    <row r="46" spans="1:8" ht="15" customHeight="1">
      <c r="A46" s="6" t="s">
        <v>971</v>
      </c>
      <c r="B46" s="37">
        <v>69</v>
      </c>
      <c r="C46" s="37">
        <v>59</v>
      </c>
      <c r="D46" s="30">
        <f t="shared" si="2"/>
        <v>-14.492753623188406</v>
      </c>
      <c r="E46" s="6" t="s">
        <v>972</v>
      </c>
      <c r="F46" s="17">
        <v>60</v>
      </c>
      <c r="G46" s="17"/>
      <c r="H46" s="30">
        <f>(G46-F46)/F46*100</f>
        <v>-100</v>
      </c>
    </row>
    <row r="47" spans="1:8" ht="15" customHeight="1">
      <c r="A47" s="6" t="s">
        <v>973</v>
      </c>
      <c r="B47" s="37">
        <v>11</v>
      </c>
      <c r="C47" s="37"/>
      <c r="D47" s="30">
        <f t="shared" si="2"/>
        <v>-100</v>
      </c>
      <c r="E47" s="6" t="s">
        <v>974</v>
      </c>
      <c r="F47" s="17">
        <v>-33</v>
      </c>
      <c r="G47" s="17">
        <v>-33</v>
      </c>
      <c r="H47" s="30">
        <f>(G47-F47)/F47*100</f>
        <v>0</v>
      </c>
    </row>
    <row r="48" spans="1:8" ht="15" customHeight="1">
      <c r="A48" s="6" t="s">
        <v>975</v>
      </c>
      <c r="B48" s="37">
        <v>4</v>
      </c>
      <c r="C48" s="37">
        <v>1</v>
      </c>
      <c r="D48" s="30">
        <f t="shared" si="2"/>
        <v>-75</v>
      </c>
      <c r="E48" s="6" t="s">
        <v>976</v>
      </c>
      <c r="F48" s="34">
        <v>4465</v>
      </c>
      <c r="G48" s="34">
        <v>8742</v>
      </c>
      <c r="H48" s="30">
        <f>(G48-F48)/F48*100</f>
        <v>95.78947368421052</v>
      </c>
    </row>
    <row r="49" spans="1:8" ht="15" customHeight="1">
      <c r="A49" s="6" t="s">
        <v>977</v>
      </c>
      <c r="B49" s="37">
        <v>7</v>
      </c>
      <c r="C49" s="37">
        <v>4</v>
      </c>
      <c r="D49" s="30">
        <f t="shared" si="2"/>
        <v>-42.857142857142854</v>
      </c>
      <c r="E49" s="6" t="s">
        <v>978</v>
      </c>
      <c r="F49" s="17">
        <v>244</v>
      </c>
      <c r="G49" s="17">
        <v>191</v>
      </c>
      <c r="H49" s="30">
        <f>(G49-F49)/F49*100</f>
        <v>-21.721311475409834</v>
      </c>
    </row>
    <row r="50" spans="1:8" ht="15" customHeight="1">
      <c r="A50" s="6" t="s">
        <v>979</v>
      </c>
      <c r="B50" s="37">
        <v>521</v>
      </c>
      <c r="C50" s="37">
        <v>374</v>
      </c>
      <c r="D50" s="30">
        <f t="shared" si="2"/>
        <v>-28.21497120921305</v>
      </c>
      <c r="E50" s="6" t="s">
        <v>980</v>
      </c>
      <c r="F50" s="34">
        <v>4221</v>
      </c>
      <c r="G50" s="34">
        <v>7470</v>
      </c>
      <c r="H50" s="30">
        <f>(G50-F50)/F50*100</f>
        <v>76.97228144989339</v>
      </c>
    </row>
    <row r="51" spans="1:8" ht="15" customHeight="1">
      <c r="A51" s="6" t="s">
        <v>981</v>
      </c>
      <c r="B51" s="37">
        <v>21</v>
      </c>
      <c r="C51" s="37"/>
      <c r="D51" s="30">
        <f t="shared" si="2"/>
        <v>-100</v>
      </c>
      <c r="E51" s="6" t="s">
        <v>982</v>
      </c>
      <c r="F51" s="17"/>
      <c r="G51" s="17"/>
      <c r="H51" s="30"/>
    </row>
    <row r="52" spans="1:8" ht="15" customHeight="1">
      <c r="A52" s="6" t="s">
        <v>983</v>
      </c>
      <c r="B52" s="37">
        <v>15</v>
      </c>
      <c r="C52" s="37">
        <v>23</v>
      </c>
      <c r="D52" s="30">
        <f t="shared" si="2"/>
        <v>53.333333333333336</v>
      </c>
      <c r="E52" s="6" t="s">
        <v>984</v>
      </c>
      <c r="F52" s="17"/>
      <c r="G52" s="17"/>
      <c r="H52" s="30"/>
    </row>
    <row r="53" spans="1:8" ht="15" customHeight="1">
      <c r="A53" s="6" t="s">
        <v>985</v>
      </c>
      <c r="B53" s="37">
        <v>433</v>
      </c>
      <c r="C53" s="37">
        <v>343</v>
      </c>
      <c r="D53" s="30">
        <f t="shared" si="2"/>
        <v>-20.785219399538107</v>
      </c>
      <c r="E53" s="6"/>
      <c r="F53" s="17"/>
      <c r="G53" s="17"/>
      <c r="H53" s="30"/>
    </row>
    <row r="54" spans="1:8" ht="15" customHeight="1">
      <c r="A54" s="6" t="s">
        <v>986</v>
      </c>
      <c r="B54" s="37"/>
      <c r="C54" s="37">
        <v>1</v>
      </c>
      <c r="D54" s="30"/>
      <c r="E54" s="6" t="s">
        <v>987</v>
      </c>
      <c r="F54" s="34">
        <v>6025</v>
      </c>
      <c r="G54" s="17">
        <v>576</v>
      </c>
      <c r="H54" s="30">
        <f>(G54-F54)/F54*100</f>
        <v>-90.43983402489627</v>
      </c>
    </row>
    <row r="55" spans="1:8" ht="15" customHeight="1">
      <c r="A55" s="6" t="s">
        <v>988</v>
      </c>
      <c r="B55" s="37"/>
      <c r="C55" s="37"/>
      <c r="D55" s="30"/>
      <c r="E55" s="6" t="s">
        <v>989</v>
      </c>
      <c r="F55" s="17">
        <v>128</v>
      </c>
      <c r="G55" s="17">
        <v>54</v>
      </c>
      <c r="H55" s="30">
        <f>(G55-F55)/F55*100</f>
        <v>-57.8125</v>
      </c>
    </row>
    <row r="56" spans="1:8" ht="15" customHeight="1">
      <c r="A56" s="6" t="s">
        <v>990</v>
      </c>
      <c r="B56" s="37">
        <v>605</v>
      </c>
      <c r="C56" s="33">
        <v>1564</v>
      </c>
      <c r="D56" s="30">
        <f t="shared" si="2"/>
        <v>158.51239669421489</v>
      </c>
      <c r="E56" s="6" t="s">
        <v>991</v>
      </c>
      <c r="F56" s="17"/>
      <c r="G56" s="17"/>
      <c r="H56" s="30"/>
    </row>
    <row r="57" spans="1:8" ht="15" customHeight="1">
      <c r="A57" s="6" t="s">
        <v>992</v>
      </c>
      <c r="B57" s="37"/>
      <c r="C57" s="37"/>
      <c r="D57" s="30"/>
      <c r="E57" s="6" t="s">
        <v>993</v>
      </c>
      <c r="F57" s="34">
        <v>5897</v>
      </c>
      <c r="G57" s="17">
        <v>522</v>
      </c>
      <c r="H57" s="30">
        <f>(G57-F57)/F57*100</f>
        <v>-91.14804137697135</v>
      </c>
    </row>
    <row r="58" spans="1:8" ht="15" customHeight="1">
      <c r="A58" s="6" t="s">
        <v>994</v>
      </c>
      <c r="B58" s="37">
        <v>80</v>
      </c>
      <c r="C58" s="37">
        <v>146</v>
      </c>
      <c r="D58" s="30">
        <f t="shared" si="2"/>
        <v>82.5</v>
      </c>
      <c r="E58" s="6"/>
      <c r="F58" s="17"/>
      <c r="G58" s="17"/>
      <c r="H58" s="30"/>
    </row>
    <row r="59" spans="1:8" ht="15" customHeight="1">
      <c r="A59" s="6" t="s">
        <v>995</v>
      </c>
      <c r="B59" s="37"/>
      <c r="C59" s="37">
        <v>1</v>
      </c>
      <c r="D59" s="30"/>
      <c r="E59" s="6"/>
      <c r="F59" s="17"/>
      <c r="G59" s="17"/>
      <c r="H59" s="30"/>
    </row>
    <row r="60" spans="1:8" ht="15" customHeight="1">
      <c r="A60" s="6" t="s">
        <v>996</v>
      </c>
      <c r="B60" s="37">
        <v>2</v>
      </c>
      <c r="C60" s="37">
        <v>6</v>
      </c>
      <c r="D60" s="30">
        <f t="shared" si="2"/>
        <v>200</v>
      </c>
      <c r="E60" s="6"/>
      <c r="F60" s="17"/>
      <c r="G60" s="17"/>
      <c r="H60" s="30"/>
    </row>
    <row r="61" spans="1:8" ht="15" customHeight="1">
      <c r="A61" s="6" t="s">
        <v>997</v>
      </c>
      <c r="B61" s="37">
        <v>56</v>
      </c>
      <c r="C61" s="37">
        <v>762</v>
      </c>
      <c r="D61" s="30"/>
      <c r="E61" s="6"/>
      <c r="F61" s="17"/>
      <c r="G61" s="17"/>
      <c r="H61" s="30"/>
    </row>
    <row r="62" spans="1:8" ht="15" customHeight="1">
      <c r="A62" s="20" t="s">
        <v>998</v>
      </c>
      <c r="B62" s="36">
        <v>9</v>
      </c>
      <c r="C62" s="37">
        <v>24</v>
      </c>
      <c r="D62" s="30">
        <f t="shared" si="2"/>
        <v>166.66666666666669</v>
      </c>
      <c r="E62" s="6"/>
      <c r="F62" s="17"/>
      <c r="G62" s="17"/>
      <c r="H62" s="30"/>
    </row>
    <row r="63" spans="1:8" ht="15" customHeight="1">
      <c r="A63" s="20" t="s">
        <v>999</v>
      </c>
      <c r="B63" s="36">
        <v>9</v>
      </c>
      <c r="C63" s="37">
        <v>1</v>
      </c>
      <c r="D63" s="30">
        <f t="shared" si="2"/>
        <v>-88.88888888888889</v>
      </c>
      <c r="E63" s="6"/>
      <c r="F63" s="17"/>
      <c r="G63" s="17"/>
      <c r="H63" s="30"/>
    </row>
    <row r="64" spans="1:8" ht="15" customHeight="1">
      <c r="A64" s="20" t="s">
        <v>1000</v>
      </c>
      <c r="B64" s="36">
        <v>1</v>
      </c>
      <c r="C64" s="37"/>
      <c r="D64" s="30">
        <f t="shared" si="2"/>
        <v>-100</v>
      </c>
      <c r="E64" s="6" t="s">
        <v>1001</v>
      </c>
      <c r="F64" s="34">
        <v>42771</v>
      </c>
      <c r="G64" s="34">
        <v>49144</v>
      </c>
      <c r="H64" s="30">
        <f>(G64-F64)/F64*100</f>
        <v>14.900282901966285</v>
      </c>
    </row>
  </sheetData>
  <sheetProtection/>
  <mergeCells count="1">
    <mergeCell ref="A1:H1"/>
  </mergeCells>
  <printOptions/>
  <pageMargins left="0.5111111111111111" right="0.5111111111111111" top="0.275" bottom="0.3541666666666667" header="0.19652777777777777" footer="0.15694444444444444"/>
  <pageSetup horizontalDpi="600" verticalDpi="600" orientation="landscape" paperSize="9" scale="95"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64"/>
  <sheetViews>
    <sheetView zoomScalePageLayoutView="0" workbookViewId="0" topLeftCell="A1">
      <selection activeCell="A30" sqref="A30"/>
    </sheetView>
  </sheetViews>
  <sheetFormatPr defaultColWidth="9.00390625" defaultRowHeight="14.25"/>
  <cols>
    <col min="1" max="1" width="35.75390625" style="0" customWidth="1"/>
    <col min="2" max="3" width="9.75390625" style="23" customWidth="1"/>
    <col min="4" max="4" width="12.75390625" style="23" customWidth="1"/>
    <col min="5" max="5" width="31.75390625" style="0" customWidth="1"/>
    <col min="6" max="7" width="9.75390625" style="2" customWidth="1"/>
    <col min="8" max="8" width="12.75390625" style="2" customWidth="1"/>
    <col min="9" max="9" width="10.875" style="0" customWidth="1"/>
    <col min="10" max="10" width="11.625" style="0" customWidth="1"/>
  </cols>
  <sheetData>
    <row r="1" spans="1:10" ht="27.75" customHeight="1">
      <c r="A1" s="260" t="s">
        <v>230</v>
      </c>
      <c r="B1" s="259"/>
      <c r="C1" s="259"/>
      <c r="D1" s="259"/>
      <c r="E1" s="259"/>
      <c r="F1" s="259"/>
      <c r="G1" s="259"/>
      <c r="H1" s="259"/>
      <c r="I1" s="1"/>
      <c r="J1" s="1"/>
    </row>
    <row r="2" spans="1:10" ht="18" customHeight="1">
      <c r="A2" s="24"/>
      <c r="B2" s="25"/>
      <c r="C2" s="25"/>
      <c r="D2" s="25"/>
      <c r="E2" s="24"/>
      <c r="F2" s="26"/>
      <c r="G2" s="26"/>
      <c r="H2" s="26" t="s">
        <v>792</v>
      </c>
      <c r="J2" s="38" t="s">
        <v>886</v>
      </c>
    </row>
    <row r="3" spans="1:8" ht="36.75" customHeight="1">
      <c r="A3" s="27" t="s">
        <v>793</v>
      </c>
      <c r="B3" s="28" t="s">
        <v>794</v>
      </c>
      <c r="C3" s="28" t="s">
        <v>795</v>
      </c>
      <c r="D3" s="28" t="s">
        <v>887</v>
      </c>
      <c r="E3" s="27" t="s">
        <v>793</v>
      </c>
      <c r="F3" s="28" t="s">
        <v>794</v>
      </c>
      <c r="G3" s="28" t="s">
        <v>795</v>
      </c>
      <c r="H3" s="28" t="s">
        <v>887</v>
      </c>
    </row>
    <row r="4" spans="1:8" ht="15.75" customHeight="1">
      <c r="A4" s="12" t="s">
        <v>888</v>
      </c>
      <c r="B4" s="29">
        <v>28078</v>
      </c>
      <c r="C4" s="29">
        <v>33836</v>
      </c>
      <c r="D4" s="30">
        <f>(C4-B4)/B4*100</f>
        <v>20.507158629532018</v>
      </c>
      <c r="E4" s="20" t="s">
        <v>889</v>
      </c>
      <c r="F4" s="31">
        <v>960</v>
      </c>
      <c r="G4" s="32">
        <v>721</v>
      </c>
      <c r="H4" s="30">
        <f>(G4-F4)/F4*100</f>
        <v>-24.895833333333332</v>
      </c>
    </row>
    <row r="5" spans="1:8" ht="15.75" customHeight="1">
      <c r="A5" s="20" t="s">
        <v>890</v>
      </c>
      <c r="B5" s="33">
        <v>3490</v>
      </c>
      <c r="C5" s="33">
        <v>4203</v>
      </c>
      <c r="D5" s="30">
        <f aca="true" t="shared" si="0" ref="D5:D64">(C5-B5)/B5*100</f>
        <v>20.429799426934096</v>
      </c>
      <c r="E5" s="20" t="s">
        <v>891</v>
      </c>
      <c r="F5" s="17"/>
      <c r="G5" s="17"/>
      <c r="H5" s="30"/>
    </row>
    <row r="6" spans="1:8" ht="15.75" customHeight="1">
      <c r="A6" s="20" t="s">
        <v>892</v>
      </c>
      <c r="B6" s="33">
        <v>2993</v>
      </c>
      <c r="C6" s="33">
        <v>3689</v>
      </c>
      <c r="D6" s="30">
        <f t="shared" si="0"/>
        <v>23.254259939859672</v>
      </c>
      <c r="E6" s="20" t="s">
        <v>893</v>
      </c>
      <c r="F6" s="29">
        <v>1532</v>
      </c>
      <c r="G6" s="34">
        <v>1194</v>
      </c>
      <c r="H6" s="30">
        <f aca="true" t="shared" si="1" ref="H6:H36">(G6-F6)/F6*100</f>
        <v>-22.06266318537859</v>
      </c>
    </row>
    <row r="7" spans="1:8" ht="15.75" customHeight="1">
      <c r="A7" s="35" t="s">
        <v>894</v>
      </c>
      <c r="B7" s="33">
        <v>1051</v>
      </c>
      <c r="C7" s="33">
        <v>1046</v>
      </c>
      <c r="D7" s="30">
        <f t="shared" si="0"/>
        <v>-0.47573739295908657</v>
      </c>
      <c r="E7" s="20" t="s">
        <v>895</v>
      </c>
      <c r="F7" s="17">
        <v>637</v>
      </c>
      <c r="G7" s="34">
        <v>1267</v>
      </c>
      <c r="H7" s="30">
        <f t="shared" si="1"/>
        <v>98.9010989010989</v>
      </c>
    </row>
    <row r="8" spans="1:8" ht="15.75" customHeight="1">
      <c r="A8" s="35" t="s">
        <v>896</v>
      </c>
      <c r="B8" s="36">
        <v>13</v>
      </c>
      <c r="C8" s="36">
        <v>6</v>
      </c>
      <c r="D8" s="30">
        <f t="shared" si="0"/>
        <v>-53.84615384615385</v>
      </c>
      <c r="E8" s="20" t="s">
        <v>897</v>
      </c>
      <c r="F8" s="17">
        <v>302</v>
      </c>
      <c r="G8" s="32">
        <v>596</v>
      </c>
      <c r="H8" s="30">
        <f t="shared" si="1"/>
        <v>97.35099337748345</v>
      </c>
    </row>
    <row r="9" spans="1:8" ht="15.75" customHeight="1">
      <c r="A9" s="35" t="s">
        <v>898</v>
      </c>
      <c r="B9" s="33">
        <v>1575</v>
      </c>
      <c r="C9" s="33">
        <v>2122</v>
      </c>
      <c r="D9" s="30">
        <f t="shared" si="0"/>
        <v>34.73015873015873</v>
      </c>
      <c r="E9" s="20" t="s">
        <v>899</v>
      </c>
      <c r="F9" s="17"/>
      <c r="G9" s="32"/>
      <c r="H9" s="30"/>
    </row>
    <row r="10" spans="1:8" ht="15.75" customHeight="1">
      <c r="A10" s="35" t="s">
        <v>900</v>
      </c>
      <c r="B10" s="36"/>
      <c r="C10" s="36"/>
      <c r="D10" s="30"/>
      <c r="E10" s="20" t="s">
        <v>901</v>
      </c>
      <c r="F10" s="17">
        <v>300</v>
      </c>
      <c r="G10" s="32">
        <v>595</v>
      </c>
      <c r="H10" s="30">
        <f t="shared" si="1"/>
        <v>98.33333333333333</v>
      </c>
    </row>
    <row r="11" spans="1:8" ht="15.75" customHeight="1">
      <c r="A11" s="35" t="s">
        <v>902</v>
      </c>
      <c r="B11" s="36"/>
      <c r="C11" s="36"/>
      <c r="D11" s="30"/>
      <c r="E11" s="20" t="s">
        <v>903</v>
      </c>
      <c r="F11" s="17">
        <v>2</v>
      </c>
      <c r="G11" s="32">
        <v>1</v>
      </c>
      <c r="H11" s="30">
        <f t="shared" si="1"/>
        <v>-50</v>
      </c>
    </row>
    <row r="12" spans="1:8" ht="15.75" customHeight="1">
      <c r="A12" s="35" t="s">
        <v>904</v>
      </c>
      <c r="B12" s="36">
        <v>334</v>
      </c>
      <c r="C12" s="36">
        <v>465</v>
      </c>
      <c r="D12" s="30">
        <f t="shared" si="0"/>
        <v>39.221556886227546</v>
      </c>
      <c r="E12" s="20" t="s">
        <v>905</v>
      </c>
      <c r="F12" s="17">
        <v>991</v>
      </c>
      <c r="G12" s="32">
        <v>795</v>
      </c>
      <c r="H12" s="30">
        <f t="shared" si="1"/>
        <v>-19.77800201816347</v>
      </c>
    </row>
    <row r="13" spans="1:8" ht="15.75" customHeight="1">
      <c r="A13" s="35" t="s">
        <v>906</v>
      </c>
      <c r="B13" s="36">
        <v>98</v>
      </c>
      <c r="C13" s="36">
        <v>97</v>
      </c>
      <c r="D13" s="30">
        <f t="shared" si="0"/>
        <v>-1.0204081632653061</v>
      </c>
      <c r="E13" s="20" t="s">
        <v>907</v>
      </c>
      <c r="F13" s="29">
        <v>1920</v>
      </c>
      <c r="G13" s="34">
        <v>1084</v>
      </c>
      <c r="H13" s="30">
        <f t="shared" si="1"/>
        <v>-43.541666666666664</v>
      </c>
    </row>
    <row r="14" spans="1:8" ht="15.75" customHeight="1">
      <c r="A14" s="35" t="s">
        <v>908</v>
      </c>
      <c r="B14" s="36">
        <v>15</v>
      </c>
      <c r="C14" s="36">
        <v>42</v>
      </c>
      <c r="D14" s="30">
        <f t="shared" si="0"/>
        <v>180</v>
      </c>
      <c r="E14" s="20" t="s">
        <v>909</v>
      </c>
      <c r="F14" s="31">
        <v>250</v>
      </c>
      <c r="G14" s="32">
        <v>280</v>
      </c>
      <c r="H14" s="30">
        <f t="shared" si="1"/>
        <v>12</v>
      </c>
    </row>
    <row r="15" spans="1:8" ht="15.75" customHeight="1">
      <c r="A15" s="35" t="s">
        <v>910</v>
      </c>
      <c r="B15" s="36"/>
      <c r="C15" s="36"/>
      <c r="D15" s="30"/>
      <c r="E15" s="20" t="s">
        <v>911</v>
      </c>
      <c r="F15" s="34">
        <v>5493</v>
      </c>
      <c r="G15" s="34">
        <v>6644</v>
      </c>
      <c r="H15" s="30">
        <f t="shared" si="1"/>
        <v>20.953941379938104</v>
      </c>
    </row>
    <row r="16" spans="1:8" ht="15.75" customHeight="1">
      <c r="A16" s="35" t="s">
        <v>912</v>
      </c>
      <c r="B16" s="36"/>
      <c r="C16" s="36"/>
      <c r="D16" s="30"/>
      <c r="E16" s="20" t="s">
        <v>913</v>
      </c>
      <c r="F16" s="29">
        <v>2219</v>
      </c>
      <c r="G16" s="34">
        <v>11076</v>
      </c>
      <c r="H16" s="30">
        <f t="shared" si="1"/>
        <v>399.1437584497521</v>
      </c>
    </row>
    <row r="17" spans="1:8" ht="15.75" customHeight="1">
      <c r="A17" s="35" t="s">
        <v>914</v>
      </c>
      <c r="B17" s="36"/>
      <c r="C17" s="36"/>
      <c r="D17" s="30"/>
      <c r="E17" s="20" t="s">
        <v>915</v>
      </c>
      <c r="F17" s="31"/>
      <c r="G17" s="32"/>
      <c r="H17" s="30"/>
    </row>
    <row r="18" spans="1:8" ht="15.75" customHeight="1">
      <c r="A18" s="35" t="s">
        <v>916</v>
      </c>
      <c r="B18" s="36"/>
      <c r="C18" s="36"/>
      <c r="D18" s="30"/>
      <c r="E18" s="12"/>
      <c r="F18" s="17"/>
      <c r="G18" s="17"/>
      <c r="H18" s="30"/>
    </row>
    <row r="19" spans="1:8" ht="15.75" customHeight="1">
      <c r="A19" s="35" t="s">
        <v>917</v>
      </c>
      <c r="B19" s="36"/>
      <c r="C19" s="36"/>
      <c r="D19" s="30"/>
      <c r="E19" s="12" t="s">
        <v>918</v>
      </c>
      <c r="F19" s="29">
        <v>14693</v>
      </c>
      <c r="G19" s="29">
        <v>15308</v>
      </c>
      <c r="H19" s="30">
        <f t="shared" si="1"/>
        <v>4.1856666439801264</v>
      </c>
    </row>
    <row r="20" spans="1:8" ht="15.75" customHeight="1">
      <c r="A20" s="35" t="s">
        <v>919</v>
      </c>
      <c r="B20" s="36">
        <v>-31</v>
      </c>
      <c r="C20" s="36">
        <v>-12</v>
      </c>
      <c r="D20" s="30">
        <f t="shared" si="0"/>
        <v>-61.29032258064516</v>
      </c>
      <c r="E20" s="20" t="s">
        <v>920</v>
      </c>
      <c r="F20" s="29">
        <v>1245</v>
      </c>
      <c r="G20" s="34">
        <v>2677</v>
      </c>
      <c r="H20" s="30">
        <f t="shared" si="1"/>
        <v>115.02008032128515</v>
      </c>
    </row>
    <row r="21" spans="1:8" ht="15.75" customHeight="1">
      <c r="A21" s="35" t="s">
        <v>921</v>
      </c>
      <c r="B21" s="36">
        <v>-62</v>
      </c>
      <c r="C21" s="36">
        <v>-79</v>
      </c>
      <c r="D21" s="30">
        <f t="shared" si="0"/>
        <v>27.419354838709676</v>
      </c>
      <c r="E21" s="20" t="s">
        <v>922</v>
      </c>
      <c r="F21" s="32">
        <v>164</v>
      </c>
      <c r="G21" s="32">
        <v>118</v>
      </c>
      <c r="H21" s="30">
        <f t="shared" si="1"/>
        <v>-28.04878048780488</v>
      </c>
    </row>
    <row r="22" spans="1:8" ht="15.75" customHeight="1">
      <c r="A22" s="35" t="s">
        <v>923</v>
      </c>
      <c r="B22" s="36"/>
      <c r="C22" s="36">
        <v>2</v>
      </c>
      <c r="D22" s="30"/>
      <c r="E22" s="20" t="s">
        <v>924</v>
      </c>
      <c r="F22" s="31">
        <v>209</v>
      </c>
      <c r="G22" s="32">
        <v>268</v>
      </c>
      <c r="H22" s="30">
        <f t="shared" si="1"/>
        <v>28.22966507177033</v>
      </c>
    </row>
    <row r="23" spans="1:8" ht="15.75" customHeight="1">
      <c r="A23" s="35" t="s">
        <v>925</v>
      </c>
      <c r="B23" s="36">
        <v>497</v>
      </c>
      <c r="C23" s="36">
        <v>514</v>
      </c>
      <c r="D23" s="30">
        <f t="shared" si="0"/>
        <v>3.420523138832998</v>
      </c>
      <c r="E23" s="20" t="s">
        <v>926</v>
      </c>
      <c r="F23" s="31">
        <v>718</v>
      </c>
      <c r="G23" s="32">
        <v>746</v>
      </c>
      <c r="H23" s="30">
        <f t="shared" si="1"/>
        <v>3.8997214484679668</v>
      </c>
    </row>
    <row r="24" spans="1:8" ht="15.75" customHeight="1">
      <c r="A24" s="35" t="s">
        <v>927</v>
      </c>
      <c r="B24" s="36"/>
      <c r="C24" s="36"/>
      <c r="D24" s="30"/>
      <c r="E24" s="20" t="s">
        <v>928</v>
      </c>
      <c r="F24" s="31">
        <v>138</v>
      </c>
      <c r="G24" s="32">
        <v>201</v>
      </c>
      <c r="H24" s="30">
        <f t="shared" si="1"/>
        <v>45.65217391304348</v>
      </c>
    </row>
    <row r="25" spans="1:8" ht="15.75" customHeight="1">
      <c r="A25" s="35" t="s">
        <v>929</v>
      </c>
      <c r="B25" s="36"/>
      <c r="C25" s="36"/>
      <c r="D25" s="30"/>
      <c r="E25" s="20" t="s">
        <v>930</v>
      </c>
      <c r="F25" s="31"/>
      <c r="G25" s="32"/>
      <c r="H25" s="30"/>
    </row>
    <row r="26" spans="1:8" ht="15.75" customHeight="1">
      <c r="A26" s="20" t="s">
        <v>931</v>
      </c>
      <c r="B26" s="33">
        <v>5357</v>
      </c>
      <c r="C26" s="33">
        <v>2958</v>
      </c>
      <c r="D26" s="30">
        <f t="shared" si="0"/>
        <v>-44.782527534067576</v>
      </c>
      <c r="E26" s="20" t="s">
        <v>932</v>
      </c>
      <c r="F26" s="31"/>
      <c r="G26" s="32"/>
      <c r="H26" s="30"/>
    </row>
    <row r="27" spans="1:8" ht="15.75" customHeight="1">
      <c r="A27" s="20" t="s">
        <v>933</v>
      </c>
      <c r="B27" s="36"/>
      <c r="C27" s="36"/>
      <c r="D27" s="30"/>
      <c r="E27" s="20" t="s">
        <v>934</v>
      </c>
      <c r="F27" s="31"/>
      <c r="G27" s="32">
        <v>501</v>
      </c>
      <c r="H27" s="30"/>
    </row>
    <row r="28" spans="1:8" ht="15.75" customHeight="1">
      <c r="A28" s="20" t="s">
        <v>935</v>
      </c>
      <c r="B28" s="33">
        <v>5332</v>
      </c>
      <c r="C28" s="33">
        <v>2956</v>
      </c>
      <c r="D28" s="30">
        <f t="shared" si="0"/>
        <v>-44.56114028507127</v>
      </c>
      <c r="E28" s="20" t="s">
        <v>936</v>
      </c>
      <c r="F28" s="31"/>
      <c r="G28" s="32"/>
      <c r="H28" s="30"/>
    </row>
    <row r="29" spans="1:8" ht="15.75" customHeight="1">
      <c r="A29" s="20" t="s">
        <v>937</v>
      </c>
      <c r="B29" s="36">
        <v>25</v>
      </c>
      <c r="C29" s="36">
        <v>2</v>
      </c>
      <c r="D29" s="30">
        <f t="shared" si="0"/>
        <v>-92</v>
      </c>
      <c r="E29" s="6" t="s">
        <v>938</v>
      </c>
      <c r="F29" s="32"/>
      <c r="G29" s="32">
        <v>112</v>
      </c>
      <c r="H29" s="30"/>
    </row>
    <row r="30" spans="1:8" ht="15.75" customHeight="1">
      <c r="A30" s="6" t="s">
        <v>939</v>
      </c>
      <c r="B30" s="37"/>
      <c r="C30" s="37"/>
      <c r="D30" s="30"/>
      <c r="E30" s="6" t="s">
        <v>940</v>
      </c>
      <c r="F30" s="17"/>
      <c r="G30" s="32"/>
      <c r="H30" s="30"/>
    </row>
    <row r="31" spans="1:8" ht="15.75" customHeight="1">
      <c r="A31" s="6" t="s">
        <v>941</v>
      </c>
      <c r="B31" s="33">
        <v>1465</v>
      </c>
      <c r="C31" s="33">
        <v>2363</v>
      </c>
      <c r="D31" s="30">
        <f t="shared" si="0"/>
        <v>61.29692832764505</v>
      </c>
      <c r="E31" s="12" t="s">
        <v>942</v>
      </c>
      <c r="F31" s="17"/>
      <c r="G31" s="17"/>
      <c r="H31" s="30"/>
    </row>
    <row r="32" spans="1:8" ht="15.75" customHeight="1">
      <c r="A32" s="6" t="s">
        <v>943</v>
      </c>
      <c r="B32" s="17"/>
      <c r="C32" s="17"/>
      <c r="D32" s="30"/>
      <c r="E32" s="20" t="s">
        <v>944</v>
      </c>
      <c r="F32" s="17"/>
      <c r="G32" s="17">
        <v>256</v>
      </c>
      <c r="H32" s="30"/>
    </row>
    <row r="33" spans="1:8" ht="15.75" customHeight="1">
      <c r="A33" s="12" t="s">
        <v>945</v>
      </c>
      <c r="B33" s="29">
        <v>3462</v>
      </c>
      <c r="C33" s="32">
        <v>655</v>
      </c>
      <c r="D33" s="30">
        <f t="shared" si="0"/>
        <v>-81.08030040439053</v>
      </c>
      <c r="E33" s="20" t="s">
        <v>946</v>
      </c>
      <c r="F33" s="32">
        <v>16</v>
      </c>
      <c r="G33" s="32">
        <v>21</v>
      </c>
      <c r="H33" s="30">
        <f t="shared" si="1"/>
        <v>31.25</v>
      </c>
    </row>
    <row r="34" spans="1:8" ht="15" customHeight="1">
      <c r="A34" s="12" t="s">
        <v>947</v>
      </c>
      <c r="B34" s="36"/>
      <c r="C34" s="36">
        <v>5</v>
      </c>
      <c r="D34" s="30"/>
      <c r="E34" s="12" t="s">
        <v>948</v>
      </c>
      <c r="F34" s="32">
        <v>-60</v>
      </c>
      <c r="G34" s="32">
        <v>3</v>
      </c>
      <c r="H34" s="30">
        <f t="shared" si="1"/>
        <v>-105</v>
      </c>
    </row>
    <row r="35" spans="1:8" ht="15" customHeight="1">
      <c r="A35" s="6" t="s">
        <v>949</v>
      </c>
      <c r="B35" s="37"/>
      <c r="C35" s="37">
        <v>449</v>
      </c>
      <c r="D35" s="30"/>
      <c r="E35" s="6" t="s">
        <v>950</v>
      </c>
      <c r="F35" s="17">
        <v>108</v>
      </c>
      <c r="G35" s="17">
        <v>335</v>
      </c>
      <c r="H35" s="30">
        <f t="shared" si="1"/>
        <v>210.18518518518516</v>
      </c>
    </row>
    <row r="36" spans="1:8" ht="15" customHeight="1">
      <c r="A36" s="6" t="s">
        <v>951</v>
      </c>
      <c r="B36" s="33">
        <v>2326</v>
      </c>
      <c r="C36" s="33">
        <v>1782</v>
      </c>
      <c r="D36" s="30">
        <f t="shared" si="0"/>
        <v>-23.387790197764403</v>
      </c>
      <c r="E36" s="6" t="s">
        <v>952</v>
      </c>
      <c r="F36" s="17">
        <v>1</v>
      </c>
      <c r="G36" s="17">
        <v>3</v>
      </c>
      <c r="H36" s="30">
        <f t="shared" si="1"/>
        <v>200</v>
      </c>
    </row>
    <row r="37" spans="1:8" ht="15" customHeight="1">
      <c r="A37" s="6" t="s">
        <v>953</v>
      </c>
      <c r="B37" s="37">
        <v>33</v>
      </c>
      <c r="C37" s="37">
        <v>39</v>
      </c>
      <c r="D37" s="30">
        <f t="shared" si="0"/>
        <v>18.181818181818183</v>
      </c>
      <c r="E37" s="6" t="s">
        <v>954</v>
      </c>
      <c r="F37" s="17"/>
      <c r="G37" s="17">
        <v>61</v>
      </c>
      <c r="H37" s="30"/>
    </row>
    <row r="38" spans="1:8" ht="15" customHeight="1">
      <c r="A38" s="6" t="s">
        <v>955</v>
      </c>
      <c r="B38" s="37">
        <v>49</v>
      </c>
      <c r="C38" s="37">
        <v>68</v>
      </c>
      <c r="D38" s="30">
        <f t="shared" si="0"/>
        <v>38.775510204081634</v>
      </c>
      <c r="E38" s="6" t="s">
        <v>956</v>
      </c>
      <c r="F38" s="17"/>
      <c r="G38" s="17"/>
      <c r="H38" s="30"/>
    </row>
    <row r="39" spans="1:8" ht="15" customHeight="1">
      <c r="A39" s="6" t="s">
        <v>957</v>
      </c>
      <c r="B39" s="37">
        <v>944</v>
      </c>
      <c r="C39" s="37">
        <v>524</v>
      </c>
      <c r="D39" s="30">
        <f t="shared" si="0"/>
        <v>-44.49152542372881</v>
      </c>
      <c r="E39" s="6" t="s">
        <v>958</v>
      </c>
      <c r="F39" s="17"/>
      <c r="G39" s="17"/>
      <c r="H39" s="30"/>
    </row>
    <row r="40" spans="1:8" ht="15" customHeight="1">
      <c r="A40" s="6" t="s">
        <v>959</v>
      </c>
      <c r="B40" s="37"/>
      <c r="C40" s="37">
        <v>93</v>
      </c>
      <c r="D40" s="30"/>
      <c r="E40" s="6" t="s">
        <v>960</v>
      </c>
      <c r="F40" s="17">
        <v>104</v>
      </c>
      <c r="G40" s="17">
        <v>3</v>
      </c>
      <c r="H40" s="30">
        <f>(G40-F40)/F40*100</f>
        <v>-97.11538461538461</v>
      </c>
    </row>
    <row r="41" spans="1:8" ht="15" customHeight="1">
      <c r="A41" s="6" t="s">
        <v>961</v>
      </c>
      <c r="B41" s="37">
        <v>78</v>
      </c>
      <c r="C41" s="37">
        <v>161</v>
      </c>
      <c r="D41" s="30">
        <f t="shared" si="0"/>
        <v>106.41025641025641</v>
      </c>
      <c r="E41" s="6" t="s">
        <v>962</v>
      </c>
      <c r="F41" s="17">
        <v>295</v>
      </c>
      <c r="G41" s="17">
        <v>219</v>
      </c>
      <c r="H41" s="30">
        <f>(G41-F41)/F41*100</f>
        <v>-25.76271186440678</v>
      </c>
    </row>
    <row r="42" spans="1:8" ht="15" customHeight="1">
      <c r="A42" s="6" t="s">
        <v>963</v>
      </c>
      <c r="B42" s="37">
        <v>110</v>
      </c>
      <c r="C42" s="37">
        <v>71</v>
      </c>
      <c r="D42" s="30">
        <f t="shared" si="0"/>
        <v>-35.45454545454545</v>
      </c>
      <c r="E42" s="6" t="s">
        <v>964</v>
      </c>
      <c r="F42" s="17"/>
      <c r="G42" s="17"/>
      <c r="H42" s="30"/>
    </row>
    <row r="43" spans="1:8" ht="15" customHeight="1">
      <c r="A43" s="6" t="s">
        <v>965</v>
      </c>
      <c r="B43" s="37">
        <v>23</v>
      </c>
      <c r="C43" s="37">
        <v>14</v>
      </c>
      <c r="D43" s="30">
        <f t="shared" si="0"/>
        <v>-39.130434782608695</v>
      </c>
      <c r="E43" s="6" t="s">
        <v>966</v>
      </c>
      <c r="F43" s="17">
        <v>27</v>
      </c>
      <c r="G43" s="17">
        <v>-33</v>
      </c>
      <c r="H43" s="30">
        <f>(G43-F43)/F43*100</f>
        <v>-222.22222222222223</v>
      </c>
    </row>
    <row r="44" spans="1:8" ht="15" customHeight="1">
      <c r="A44" s="6" t="s">
        <v>967</v>
      </c>
      <c r="B44" s="37">
        <v>1</v>
      </c>
      <c r="C44" s="37">
        <v>1</v>
      </c>
      <c r="D44" s="30">
        <f t="shared" si="0"/>
        <v>0</v>
      </c>
      <c r="E44" s="6" t="s">
        <v>968</v>
      </c>
      <c r="F44" s="17"/>
      <c r="G44" s="17"/>
      <c r="H44" s="30"/>
    </row>
    <row r="45" spans="1:8" ht="15" customHeight="1">
      <c r="A45" s="6" t="s">
        <v>969</v>
      </c>
      <c r="B45" s="37">
        <v>6</v>
      </c>
      <c r="C45" s="37">
        <v>6</v>
      </c>
      <c r="D45" s="30">
        <f t="shared" si="0"/>
        <v>0</v>
      </c>
      <c r="E45" s="6" t="s">
        <v>970</v>
      </c>
      <c r="F45" s="17"/>
      <c r="G45" s="17"/>
      <c r="H45" s="30"/>
    </row>
    <row r="46" spans="1:8" ht="15" customHeight="1">
      <c r="A46" s="6" t="s">
        <v>971</v>
      </c>
      <c r="B46" s="37">
        <v>69</v>
      </c>
      <c r="C46" s="37">
        <v>59</v>
      </c>
      <c r="D46" s="30">
        <f t="shared" si="0"/>
        <v>-14.492753623188406</v>
      </c>
      <c r="E46" s="6" t="s">
        <v>972</v>
      </c>
      <c r="F46" s="17">
        <v>60</v>
      </c>
      <c r="G46" s="17"/>
      <c r="H46" s="30">
        <f>(G46-F46)/F46*100</f>
        <v>-100</v>
      </c>
    </row>
    <row r="47" spans="1:8" ht="15" customHeight="1">
      <c r="A47" s="6" t="s">
        <v>973</v>
      </c>
      <c r="B47" s="37">
        <v>11</v>
      </c>
      <c r="C47" s="37"/>
      <c r="D47" s="30">
        <f t="shared" si="0"/>
        <v>-100</v>
      </c>
      <c r="E47" s="6" t="s">
        <v>974</v>
      </c>
      <c r="F47" s="17">
        <v>-33</v>
      </c>
      <c r="G47" s="17">
        <v>-33</v>
      </c>
      <c r="H47" s="30">
        <f>(G47-F47)/F47*100</f>
        <v>0</v>
      </c>
    </row>
    <row r="48" spans="1:8" ht="15" customHeight="1">
      <c r="A48" s="6" t="s">
        <v>975</v>
      </c>
      <c r="B48" s="37">
        <v>4</v>
      </c>
      <c r="C48" s="37">
        <v>1</v>
      </c>
      <c r="D48" s="30">
        <f t="shared" si="0"/>
        <v>-75</v>
      </c>
      <c r="E48" s="6" t="s">
        <v>976</v>
      </c>
      <c r="F48" s="34">
        <v>4465</v>
      </c>
      <c r="G48" s="34">
        <v>8742</v>
      </c>
      <c r="H48" s="30">
        <f>(G48-F48)/F48*100</f>
        <v>95.78947368421052</v>
      </c>
    </row>
    <row r="49" spans="1:8" ht="15" customHeight="1">
      <c r="A49" s="6" t="s">
        <v>977</v>
      </c>
      <c r="B49" s="37">
        <v>7</v>
      </c>
      <c r="C49" s="37">
        <v>4</v>
      </c>
      <c r="D49" s="30">
        <f t="shared" si="0"/>
        <v>-42.857142857142854</v>
      </c>
      <c r="E49" s="6" t="s">
        <v>978</v>
      </c>
      <c r="F49" s="17">
        <v>244</v>
      </c>
      <c r="G49" s="17">
        <v>191</v>
      </c>
      <c r="H49" s="30">
        <f>(G49-F49)/F49*100</f>
        <v>-21.721311475409834</v>
      </c>
    </row>
    <row r="50" spans="1:8" ht="15" customHeight="1">
      <c r="A50" s="6" t="s">
        <v>979</v>
      </c>
      <c r="B50" s="37">
        <v>521</v>
      </c>
      <c r="C50" s="37">
        <v>374</v>
      </c>
      <c r="D50" s="30">
        <f t="shared" si="0"/>
        <v>-28.21497120921305</v>
      </c>
      <c r="E50" s="6" t="s">
        <v>980</v>
      </c>
      <c r="F50" s="34">
        <v>4221</v>
      </c>
      <c r="G50" s="34">
        <v>7470</v>
      </c>
      <c r="H50" s="30">
        <f>(G50-F50)/F50*100</f>
        <v>76.97228144989339</v>
      </c>
    </row>
    <row r="51" spans="1:8" ht="15" customHeight="1">
      <c r="A51" s="6" t="s">
        <v>981</v>
      </c>
      <c r="B51" s="37">
        <v>21</v>
      </c>
      <c r="C51" s="37"/>
      <c r="D51" s="30">
        <f t="shared" si="0"/>
        <v>-100</v>
      </c>
      <c r="E51" s="6" t="s">
        <v>982</v>
      </c>
      <c r="F51" s="17"/>
      <c r="G51" s="17"/>
      <c r="H51" s="30"/>
    </row>
    <row r="52" spans="1:8" ht="15" customHeight="1">
      <c r="A52" s="6" t="s">
        <v>983</v>
      </c>
      <c r="B52" s="37">
        <v>15</v>
      </c>
      <c r="C52" s="37">
        <v>23</v>
      </c>
      <c r="D52" s="30">
        <f t="shared" si="0"/>
        <v>53.333333333333336</v>
      </c>
      <c r="E52" s="6" t="s">
        <v>984</v>
      </c>
      <c r="F52" s="17"/>
      <c r="G52" s="17"/>
      <c r="H52" s="30"/>
    </row>
    <row r="53" spans="1:8" ht="15" customHeight="1">
      <c r="A53" s="6" t="s">
        <v>985</v>
      </c>
      <c r="B53" s="37">
        <v>433</v>
      </c>
      <c r="C53" s="37">
        <v>343</v>
      </c>
      <c r="D53" s="30">
        <f t="shared" si="0"/>
        <v>-20.785219399538107</v>
      </c>
      <c r="E53" s="6"/>
      <c r="F53" s="17"/>
      <c r="G53" s="17"/>
      <c r="H53" s="30"/>
    </row>
    <row r="54" spans="1:8" ht="15" customHeight="1">
      <c r="A54" s="6" t="s">
        <v>986</v>
      </c>
      <c r="B54" s="37"/>
      <c r="C54" s="37">
        <v>1</v>
      </c>
      <c r="D54" s="30"/>
      <c r="E54" s="6" t="s">
        <v>987</v>
      </c>
      <c r="F54" s="34">
        <v>6025</v>
      </c>
      <c r="G54" s="17">
        <v>576</v>
      </c>
      <c r="H54" s="30">
        <f>(G54-F54)/F54*100</f>
        <v>-90.43983402489627</v>
      </c>
    </row>
    <row r="55" spans="1:8" ht="15" customHeight="1">
      <c r="A55" s="6" t="s">
        <v>988</v>
      </c>
      <c r="B55" s="37"/>
      <c r="C55" s="37"/>
      <c r="D55" s="30"/>
      <c r="E55" s="6" t="s">
        <v>989</v>
      </c>
      <c r="F55" s="17">
        <v>128</v>
      </c>
      <c r="G55" s="17">
        <v>54</v>
      </c>
      <c r="H55" s="30">
        <f>(G55-F55)/F55*100</f>
        <v>-57.8125</v>
      </c>
    </row>
    <row r="56" spans="1:8" ht="15" customHeight="1">
      <c r="A56" s="6" t="s">
        <v>990</v>
      </c>
      <c r="B56" s="37">
        <v>605</v>
      </c>
      <c r="C56" s="33">
        <v>1564</v>
      </c>
      <c r="D56" s="30">
        <f t="shared" si="0"/>
        <v>158.51239669421489</v>
      </c>
      <c r="E56" s="6" t="s">
        <v>991</v>
      </c>
      <c r="F56" s="17"/>
      <c r="G56" s="17"/>
      <c r="H56" s="30"/>
    </row>
    <row r="57" spans="1:8" ht="15" customHeight="1">
      <c r="A57" s="6" t="s">
        <v>992</v>
      </c>
      <c r="B57" s="37"/>
      <c r="C57" s="37"/>
      <c r="D57" s="30"/>
      <c r="E57" s="6" t="s">
        <v>993</v>
      </c>
      <c r="F57" s="34">
        <v>5897</v>
      </c>
      <c r="G57" s="17">
        <v>522</v>
      </c>
      <c r="H57" s="30">
        <f>(G57-F57)/F57*100</f>
        <v>-91.14804137697135</v>
      </c>
    </row>
    <row r="58" spans="1:8" ht="15" customHeight="1">
      <c r="A58" s="6" t="s">
        <v>994</v>
      </c>
      <c r="B58" s="37">
        <v>80</v>
      </c>
      <c r="C58" s="37">
        <v>146</v>
      </c>
      <c r="D58" s="30">
        <f t="shared" si="0"/>
        <v>82.5</v>
      </c>
      <c r="E58" s="6"/>
      <c r="F58" s="17"/>
      <c r="G58" s="17"/>
      <c r="H58" s="30"/>
    </row>
    <row r="59" spans="1:8" ht="15" customHeight="1">
      <c r="A59" s="6" t="s">
        <v>995</v>
      </c>
      <c r="B59" s="37"/>
      <c r="C59" s="37">
        <v>1</v>
      </c>
      <c r="D59" s="30"/>
      <c r="E59" s="6"/>
      <c r="F59" s="17"/>
      <c r="G59" s="17"/>
      <c r="H59" s="30"/>
    </row>
    <row r="60" spans="1:8" ht="15" customHeight="1">
      <c r="A60" s="6" t="s">
        <v>996</v>
      </c>
      <c r="B60" s="37">
        <v>2</v>
      </c>
      <c r="C60" s="37">
        <v>6</v>
      </c>
      <c r="D60" s="30">
        <f t="shared" si="0"/>
        <v>200</v>
      </c>
      <c r="E60" s="6"/>
      <c r="F60" s="17"/>
      <c r="G60" s="17"/>
      <c r="H60" s="30"/>
    </row>
    <row r="61" spans="1:8" ht="15" customHeight="1">
      <c r="A61" s="6" t="s">
        <v>997</v>
      </c>
      <c r="B61" s="37">
        <v>56</v>
      </c>
      <c r="C61" s="37">
        <v>762</v>
      </c>
      <c r="D61" s="30"/>
      <c r="E61" s="6"/>
      <c r="F61" s="17"/>
      <c r="G61" s="17"/>
      <c r="H61" s="30"/>
    </row>
    <row r="62" spans="1:8" ht="15" customHeight="1">
      <c r="A62" s="20" t="s">
        <v>998</v>
      </c>
      <c r="B62" s="36">
        <v>9</v>
      </c>
      <c r="C62" s="37">
        <v>24</v>
      </c>
      <c r="D62" s="30">
        <f t="shared" si="0"/>
        <v>166.66666666666669</v>
      </c>
      <c r="E62" s="6"/>
      <c r="F62" s="17"/>
      <c r="G62" s="17"/>
      <c r="H62" s="30"/>
    </row>
    <row r="63" spans="1:8" ht="15" customHeight="1">
      <c r="A63" s="20" t="s">
        <v>999</v>
      </c>
      <c r="B63" s="36">
        <v>9</v>
      </c>
      <c r="C63" s="37">
        <v>1</v>
      </c>
      <c r="D63" s="30">
        <f t="shared" si="0"/>
        <v>-88.88888888888889</v>
      </c>
      <c r="E63" s="6"/>
      <c r="F63" s="17"/>
      <c r="G63" s="17"/>
      <c r="H63" s="30"/>
    </row>
    <row r="64" spans="1:8" ht="15" customHeight="1">
      <c r="A64" s="20" t="s">
        <v>1000</v>
      </c>
      <c r="B64" s="36">
        <v>1</v>
      </c>
      <c r="C64" s="37"/>
      <c r="D64" s="30">
        <f t="shared" si="0"/>
        <v>-100</v>
      </c>
      <c r="E64" s="6" t="s">
        <v>1001</v>
      </c>
      <c r="F64" s="34">
        <v>42771</v>
      </c>
      <c r="G64" s="34">
        <v>49144</v>
      </c>
      <c r="H64" s="30">
        <f>(G64-F64)/F64*100</f>
        <v>14.900282901966285</v>
      </c>
    </row>
  </sheetData>
  <sheetProtection/>
  <mergeCells count="1">
    <mergeCell ref="A1:H1"/>
  </mergeCells>
  <printOptions horizontalCentered="1"/>
  <pageMargins left="0.11811023622047245" right="0.11811023622047245" top="0.7480314960629921" bottom="0.7480314960629921" header="0.31496062992125984" footer="0.31496062992125984"/>
  <pageSetup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N94"/>
  <sheetViews>
    <sheetView zoomScalePageLayoutView="0" workbookViewId="0" topLeftCell="A1">
      <pane ySplit="3" topLeftCell="BM4" activePane="bottomLeft" state="frozen"/>
      <selection pane="topLeft" activeCell="A1" sqref="A1"/>
      <selection pane="bottomLeft" activeCell="P9" sqref="P9"/>
    </sheetView>
  </sheetViews>
  <sheetFormatPr defaultColWidth="9.00390625" defaultRowHeight="14.25"/>
  <cols>
    <col min="1" max="1" width="24.625" style="124" customWidth="1"/>
    <col min="2" max="6" width="8.75390625" style="0" customWidth="1"/>
    <col min="7" max="7" width="9.375" style="0" customWidth="1"/>
    <col min="8" max="8" width="23.50390625" style="124" customWidth="1"/>
    <col min="9" max="13" width="8.75390625" style="0" customWidth="1"/>
    <col min="14" max="14" width="9.625" style="0" customWidth="1"/>
  </cols>
  <sheetData>
    <row r="1" spans="1:14" ht="39" customHeight="1">
      <c r="A1" s="261" t="s">
        <v>297</v>
      </c>
      <c r="B1" s="261"/>
      <c r="C1" s="261"/>
      <c r="D1" s="261"/>
      <c r="E1" s="261"/>
      <c r="F1" s="261"/>
      <c r="G1" s="261"/>
      <c r="H1" s="261"/>
      <c r="I1" s="261"/>
      <c r="J1" s="261"/>
      <c r="K1" s="261"/>
      <c r="L1" s="261"/>
      <c r="M1" s="261"/>
      <c r="N1" s="261"/>
    </row>
    <row r="2" spans="1:14" ht="24.75" customHeight="1">
      <c r="A2" s="262" t="s">
        <v>1002</v>
      </c>
      <c r="B2" s="262"/>
      <c r="C2" s="262"/>
      <c r="D2" s="262"/>
      <c r="E2" s="262"/>
      <c r="F2" s="262"/>
      <c r="G2" s="262"/>
      <c r="H2" s="262"/>
      <c r="I2" s="262"/>
      <c r="J2" s="262"/>
      <c r="K2" s="262"/>
      <c r="L2" s="262"/>
      <c r="M2" s="262"/>
      <c r="N2" s="262"/>
    </row>
    <row r="3" spans="1:14" ht="58.5" customHeight="1">
      <c r="A3" s="18" t="s">
        <v>1003</v>
      </c>
      <c r="B3" s="18" t="s">
        <v>1004</v>
      </c>
      <c r="C3" s="18" t="s">
        <v>1005</v>
      </c>
      <c r="D3" s="18" t="s">
        <v>1006</v>
      </c>
      <c r="E3" s="18" t="s">
        <v>1007</v>
      </c>
      <c r="F3" s="18" t="s">
        <v>1008</v>
      </c>
      <c r="G3" s="18" t="s">
        <v>1009</v>
      </c>
      <c r="H3" s="18" t="s">
        <v>1003</v>
      </c>
      <c r="I3" s="18" t="s">
        <v>1004</v>
      </c>
      <c r="J3" s="18" t="s">
        <v>1005</v>
      </c>
      <c r="K3" s="18" t="s">
        <v>1006</v>
      </c>
      <c r="L3" s="18" t="s">
        <v>1007</v>
      </c>
      <c r="M3" s="18" t="s">
        <v>1008</v>
      </c>
      <c r="N3" s="18" t="s">
        <v>1009</v>
      </c>
    </row>
    <row r="4" spans="1:14" ht="18" customHeight="1">
      <c r="A4" s="120" t="s">
        <v>1010</v>
      </c>
      <c r="B4" s="19">
        <v>15599</v>
      </c>
      <c r="C4" s="19">
        <v>7794</v>
      </c>
      <c r="D4" s="19">
        <v>23380</v>
      </c>
      <c r="E4" s="19">
        <v>23368</v>
      </c>
      <c r="F4" s="11">
        <f>(E4/D4)*100</f>
        <v>99.9486740804106</v>
      </c>
      <c r="G4" s="11">
        <f>((E4-B4)/B4)*100</f>
        <v>49.80447464581063</v>
      </c>
      <c r="H4" s="125" t="s">
        <v>1011</v>
      </c>
      <c r="I4" s="21">
        <v>0</v>
      </c>
      <c r="J4" s="21">
        <v>0</v>
      </c>
      <c r="K4" s="21">
        <v>0</v>
      </c>
      <c r="L4" s="21">
        <v>0</v>
      </c>
      <c r="M4" s="11"/>
      <c r="N4" s="11"/>
    </row>
    <row r="5" spans="1:14" ht="18" customHeight="1">
      <c r="A5" s="121" t="s">
        <v>1012</v>
      </c>
      <c r="B5" s="6">
        <v>296</v>
      </c>
      <c r="C5" s="6">
        <v>317</v>
      </c>
      <c r="D5" s="6">
        <v>426</v>
      </c>
      <c r="E5" s="6">
        <v>414</v>
      </c>
      <c r="F5" s="11">
        <f aca="true" t="shared" si="0" ref="F5:F36">(E5/D5)*100</f>
        <v>97.1830985915493</v>
      </c>
      <c r="G5" s="11">
        <f aca="true" t="shared" si="1" ref="G5:G36">((E5-B5)/B5)*100</f>
        <v>39.86486486486486</v>
      </c>
      <c r="H5" s="126" t="s">
        <v>1013</v>
      </c>
      <c r="I5" s="6">
        <v>81</v>
      </c>
      <c r="J5" s="6">
        <v>77</v>
      </c>
      <c r="K5" s="6">
        <v>90</v>
      </c>
      <c r="L5" s="6">
        <v>90</v>
      </c>
      <c r="M5" s="11">
        <f aca="true" t="shared" si="2" ref="M5:M36">(L5/K5)*100</f>
        <v>100</v>
      </c>
      <c r="N5" s="11">
        <f aca="true" t="shared" si="3" ref="N5:N36">((L5-I5)/I5)*100</f>
        <v>11.11111111111111</v>
      </c>
    </row>
    <row r="6" spans="1:14" ht="18" customHeight="1">
      <c r="A6" s="121" t="s">
        <v>1014</v>
      </c>
      <c r="B6" s="6">
        <v>221</v>
      </c>
      <c r="C6" s="6">
        <v>190</v>
      </c>
      <c r="D6" s="6">
        <v>274</v>
      </c>
      <c r="E6" s="6">
        <v>274</v>
      </c>
      <c r="F6" s="11">
        <f t="shared" si="0"/>
        <v>100</v>
      </c>
      <c r="G6" s="11">
        <f t="shared" si="1"/>
        <v>23.981900452488688</v>
      </c>
      <c r="H6" s="126" t="s">
        <v>1015</v>
      </c>
      <c r="I6" s="7">
        <v>8453</v>
      </c>
      <c r="J6" s="7">
        <v>3892</v>
      </c>
      <c r="K6" s="7">
        <v>10691</v>
      </c>
      <c r="L6" s="7">
        <v>10691</v>
      </c>
      <c r="M6" s="11">
        <f t="shared" si="2"/>
        <v>100</v>
      </c>
      <c r="N6" s="11">
        <f t="shared" si="3"/>
        <v>26.4758074056548</v>
      </c>
    </row>
    <row r="7" spans="1:14" ht="30.75" customHeight="1">
      <c r="A7" s="121" t="s">
        <v>1016</v>
      </c>
      <c r="B7" s="7">
        <v>5517</v>
      </c>
      <c r="C7" s="7">
        <v>3524</v>
      </c>
      <c r="D7" s="7">
        <v>9373</v>
      </c>
      <c r="E7" s="7">
        <v>9373</v>
      </c>
      <c r="F7" s="11">
        <f t="shared" si="0"/>
        <v>100</v>
      </c>
      <c r="G7" s="11">
        <f t="shared" si="1"/>
        <v>69.89305782127968</v>
      </c>
      <c r="H7" s="121" t="s">
        <v>1017</v>
      </c>
      <c r="I7" s="6">
        <v>459</v>
      </c>
      <c r="J7" s="6">
        <v>211</v>
      </c>
      <c r="K7" s="6">
        <v>404</v>
      </c>
      <c r="L7" s="6">
        <v>404</v>
      </c>
      <c r="M7" s="11">
        <f t="shared" si="2"/>
        <v>100</v>
      </c>
      <c r="N7" s="11">
        <f t="shared" si="3"/>
        <v>-11.982570806100219</v>
      </c>
    </row>
    <row r="8" spans="1:14" ht="18" customHeight="1">
      <c r="A8" s="121" t="s">
        <v>1018</v>
      </c>
      <c r="B8" s="6">
        <v>221</v>
      </c>
      <c r="C8" s="6">
        <v>178</v>
      </c>
      <c r="D8" s="6">
        <v>313</v>
      </c>
      <c r="E8" s="6">
        <v>313</v>
      </c>
      <c r="F8" s="11">
        <f t="shared" si="0"/>
        <v>100</v>
      </c>
      <c r="G8" s="11">
        <f t="shared" si="1"/>
        <v>41.6289592760181</v>
      </c>
      <c r="H8" s="121" t="s">
        <v>1019</v>
      </c>
      <c r="I8" s="7">
        <v>5538</v>
      </c>
      <c r="J8" s="7">
        <v>2534</v>
      </c>
      <c r="K8" s="7">
        <v>6117</v>
      </c>
      <c r="L8" s="7">
        <v>6117</v>
      </c>
      <c r="M8" s="11">
        <f t="shared" si="2"/>
        <v>100</v>
      </c>
      <c r="N8" s="11">
        <f t="shared" si="3"/>
        <v>10.455037919826653</v>
      </c>
    </row>
    <row r="9" spans="1:14" ht="18" customHeight="1">
      <c r="A9" s="121" t="s">
        <v>1020</v>
      </c>
      <c r="B9" s="6">
        <v>138</v>
      </c>
      <c r="C9" s="6">
        <v>107</v>
      </c>
      <c r="D9" s="6">
        <v>223</v>
      </c>
      <c r="E9" s="6">
        <v>223</v>
      </c>
      <c r="F9" s="11">
        <f t="shared" si="0"/>
        <v>100</v>
      </c>
      <c r="G9" s="11">
        <f t="shared" si="1"/>
        <v>61.59420289855072</v>
      </c>
      <c r="H9" s="121" t="s">
        <v>1021</v>
      </c>
      <c r="I9" s="6">
        <v>0</v>
      </c>
      <c r="J9" s="6">
        <v>0</v>
      </c>
      <c r="K9" s="6">
        <v>0</v>
      </c>
      <c r="L9" s="6">
        <v>0</v>
      </c>
      <c r="M9" s="11"/>
      <c r="N9" s="11"/>
    </row>
    <row r="10" spans="1:14" ht="18" customHeight="1">
      <c r="A10" s="121" t="s">
        <v>1022</v>
      </c>
      <c r="B10" s="7">
        <v>1090</v>
      </c>
      <c r="C10" s="6">
        <v>717</v>
      </c>
      <c r="D10" s="7">
        <v>1107</v>
      </c>
      <c r="E10" s="7">
        <v>1107</v>
      </c>
      <c r="F10" s="11">
        <f t="shared" si="0"/>
        <v>100</v>
      </c>
      <c r="G10" s="11">
        <f t="shared" si="1"/>
        <v>1.5596330275229358</v>
      </c>
      <c r="H10" s="121" t="s">
        <v>1023</v>
      </c>
      <c r="I10" s="6">
        <v>537</v>
      </c>
      <c r="J10" s="6">
        <v>291</v>
      </c>
      <c r="K10" s="6">
        <v>817</v>
      </c>
      <c r="L10" s="6">
        <v>817</v>
      </c>
      <c r="M10" s="11">
        <f t="shared" si="2"/>
        <v>100</v>
      </c>
      <c r="N10" s="11">
        <f t="shared" si="3"/>
        <v>52.1415270018622</v>
      </c>
    </row>
    <row r="11" spans="1:14" ht="18" customHeight="1">
      <c r="A11" s="121" t="s">
        <v>1024</v>
      </c>
      <c r="B11" s="6">
        <v>452</v>
      </c>
      <c r="C11" s="6">
        <v>0</v>
      </c>
      <c r="D11" s="7">
        <v>1112</v>
      </c>
      <c r="E11" s="7">
        <v>1112</v>
      </c>
      <c r="F11" s="11">
        <f t="shared" si="0"/>
        <v>100</v>
      </c>
      <c r="G11" s="11">
        <f t="shared" si="1"/>
        <v>146.01769911504425</v>
      </c>
      <c r="H11" s="121" t="s">
        <v>1025</v>
      </c>
      <c r="I11" s="7">
        <v>1466</v>
      </c>
      <c r="J11" s="6">
        <v>581</v>
      </c>
      <c r="K11" s="7">
        <v>2651</v>
      </c>
      <c r="L11" s="7">
        <v>2651</v>
      </c>
      <c r="M11" s="11">
        <f t="shared" si="2"/>
        <v>100</v>
      </c>
      <c r="N11" s="11">
        <f t="shared" si="3"/>
        <v>80.83219645293315</v>
      </c>
    </row>
    <row r="12" spans="1:14" ht="18" customHeight="1">
      <c r="A12" s="121" t="s">
        <v>1026</v>
      </c>
      <c r="B12" s="6">
        <v>224</v>
      </c>
      <c r="C12" s="6">
        <v>132</v>
      </c>
      <c r="D12" s="6">
        <v>289</v>
      </c>
      <c r="E12" s="6">
        <v>289</v>
      </c>
      <c r="F12" s="11">
        <f t="shared" si="0"/>
        <v>100</v>
      </c>
      <c r="G12" s="11">
        <f t="shared" si="1"/>
        <v>29.017857142857146</v>
      </c>
      <c r="H12" s="121" t="s">
        <v>1027</v>
      </c>
      <c r="I12" s="6">
        <v>453</v>
      </c>
      <c r="J12" s="6">
        <v>273</v>
      </c>
      <c r="K12" s="6">
        <v>700</v>
      </c>
      <c r="L12" s="6">
        <v>700</v>
      </c>
      <c r="M12" s="11">
        <f t="shared" si="2"/>
        <v>100</v>
      </c>
      <c r="N12" s="11">
        <f t="shared" si="3"/>
        <v>54.52538631346579</v>
      </c>
    </row>
    <row r="13" spans="1:14" ht="18" customHeight="1">
      <c r="A13" s="121" t="s">
        <v>1028</v>
      </c>
      <c r="B13" s="6">
        <v>0</v>
      </c>
      <c r="C13" s="6">
        <v>0</v>
      </c>
      <c r="D13" s="6">
        <v>0</v>
      </c>
      <c r="E13" s="6">
        <v>0</v>
      </c>
      <c r="F13" s="11"/>
      <c r="G13" s="11"/>
      <c r="H13" s="121" t="s">
        <v>1029</v>
      </c>
      <c r="I13" s="6">
        <v>0</v>
      </c>
      <c r="J13" s="6">
        <v>2</v>
      </c>
      <c r="K13" s="6">
        <v>2</v>
      </c>
      <c r="L13" s="6">
        <v>2</v>
      </c>
      <c r="M13" s="11">
        <f t="shared" si="2"/>
        <v>100</v>
      </c>
      <c r="N13" s="11"/>
    </row>
    <row r="14" spans="1:14" ht="18" customHeight="1">
      <c r="A14" s="121" t="s">
        <v>1030</v>
      </c>
      <c r="B14" s="6">
        <v>211</v>
      </c>
      <c r="C14" s="6">
        <v>215</v>
      </c>
      <c r="D14" s="6">
        <v>388</v>
      </c>
      <c r="E14" s="6">
        <v>388</v>
      </c>
      <c r="F14" s="11">
        <f t="shared" si="0"/>
        <v>100</v>
      </c>
      <c r="G14" s="11">
        <f t="shared" si="1"/>
        <v>83.88625592417061</v>
      </c>
      <c r="H14" s="121" t="s">
        <v>1031</v>
      </c>
      <c r="I14" s="6">
        <v>0</v>
      </c>
      <c r="J14" s="6">
        <v>0</v>
      </c>
      <c r="K14" s="6">
        <v>0</v>
      </c>
      <c r="L14" s="6">
        <v>0</v>
      </c>
      <c r="M14" s="11"/>
      <c r="N14" s="11"/>
    </row>
    <row r="15" spans="1:14" ht="18" customHeight="1">
      <c r="A15" s="121" t="s">
        <v>1032</v>
      </c>
      <c r="B15" s="6">
        <v>254</v>
      </c>
      <c r="C15" s="6">
        <v>228</v>
      </c>
      <c r="D15" s="6">
        <v>381</v>
      </c>
      <c r="E15" s="6">
        <v>381</v>
      </c>
      <c r="F15" s="11">
        <f t="shared" si="0"/>
        <v>100</v>
      </c>
      <c r="G15" s="11">
        <f t="shared" si="1"/>
        <v>50</v>
      </c>
      <c r="H15" s="122" t="s">
        <v>1033</v>
      </c>
      <c r="I15" s="7">
        <v>35359</v>
      </c>
      <c r="J15" s="7">
        <v>25851</v>
      </c>
      <c r="K15" s="7">
        <v>41490</v>
      </c>
      <c r="L15" s="7">
        <v>41326</v>
      </c>
      <c r="M15" s="11">
        <f t="shared" si="2"/>
        <v>99.60472402988671</v>
      </c>
      <c r="N15" s="11">
        <f t="shared" si="3"/>
        <v>16.875477247659717</v>
      </c>
    </row>
    <row r="16" spans="1:14" ht="18" customHeight="1">
      <c r="A16" s="121" t="s">
        <v>1034</v>
      </c>
      <c r="B16" s="6">
        <v>241</v>
      </c>
      <c r="C16" s="6">
        <v>205</v>
      </c>
      <c r="D16" s="6">
        <v>241</v>
      </c>
      <c r="E16" s="6">
        <v>241</v>
      </c>
      <c r="F16" s="11">
        <f t="shared" si="0"/>
        <v>100</v>
      </c>
      <c r="G16" s="11">
        <f t="shared" si="1"/>
        <v>0</v>
      </c>
      <c r="H16" s="121" t="s">
        <v>1035</v>
      </c>
      <c r="I16" s="7">
        <v>1066</v>
      </c>
      <c r="J16" s="6">
        <v>691</v>
      </c>
      <c r="K16" s="6">
        <v>990</v>
      </c>
      <c r="L16" s="6">
        <v>990</v>
      </c>
      <c r="M16" s="11">
        <f t="shared" si="2"/>
        <v>100</v>
      </c>
      <c r="N16" s="11">
        <f t="shared" si="3"/>
        <v>-7.129455909943714</v>
      </c>
    </row>
    <row r="17" spans="1:14" ht="18" customHeight="1">
      <c r="A17" s="121" t="s">
        <v>1036</v>
      </c>
      <c r="B17" s="6">
        <v>0</v>
      </c>
      <c r="C17" s="6">
        <v>0</v>
      </c>
      <c r="D17" s="6">
        <v>0</v>
      </c>
      <c r="E17" s="6">
        <v>0</v>
      </c>
      <c r="F17" s="11"/>
      <c r="G17" s="11"/>
      <c r="H17" s="121" t="s">
        <v>1037</v>
      </c>
      <c r="I17" s="7">
        <v>33275</v>
      </c>
      <c r="J17" s="7">
        <v>24131</v>
      </c>
      <c r="K17" s="7">
        <v>38599</v>
      </c>
      <c r="L17" s="7">
        <v>38599</v>
      </c>
      <c r="M17" s="11">
        <f t="shared" si="2"/>
        <v>100</v>
      </c>
      <c r="N17" s="11">
        <f t="shared" si="3"/>
        <v>16</v>
      </c>
    </row>
    <row r="18" spans="1:14" ht="18" customHeight="1">
      <c r="A18" s="121" t="s">
        <v>1038</v>
      </c>
      <c r="B18" s="6">
        <v>8</v>
      </c>
      <c r="C18" s="6">
        <v>0</v>
      </c>
      <c r="D18" s="6">
        <v>652</v>
      </c>
      <c r="E18" s="6">
        <v>652</v>
      </c>
      <c r="F18" s="11">
        <f t="shared" si="0"/>
        <v>100</v>
      </c>
      <c r="G18" s="11"/>
      <c r="H18" s="121" t="s">
        <v>1039</v>
      </c>
      <c r="I18" s="6">
        <v>667</v>
      </c>
      <c r="J18" s="6">
        <v>329</v>
      </c>
      <c r="K18" s="6">
        <v>369</v>
      </c>
      <c r="L18" s="6">
        <v>369</v>
      </c>
      <c r="M18" s="11">
        <f t="shared" si="2"/>
        <v>100</v>
      </c>
      <c r="N18" s="11">
        <f t="shared" si="3"/>
        <v>-44.677661169415295</v>
      </c>
    </row>
    <row r="19" spans="1:14" ht="29.25" customHeight="1">
      <c r="A19" s="121" t="s">
        <v>1040</v>
      </c>
      <c r="B19" s="6">
        <v>0</v>
      </c>
      <c r="C19" s="6">
        <v>0</v>
      </c>
      <c r="D19" s="6">
        <v>149</v>
      </c>
      <c r="E19" s="6">
        <v>149</v>
      </c>
      <c r="F19" s="11">
        <f t="shared" si="0"/>
        <v>100</v>
      </c>
      <c r="G19" s="11"/>
      <c r="H19" s="121" t="s">
        <v>1041</v>
      </c>
      <c r="I19" s="6">
        <v>0</v>
      </c>
      <c r="J19" s="6">
        <v>0</v>
      </c>
      <c r="K19" s="6">
        <v>0</v>
      </c>
      <c r="L19" s="6">
        <v>0</v>
      </c>
      <c r="M19" s="11"/>
      <c r="N19" s="11"/>
    </row>
    <row r="20" spans="1:14" ht="18" customHeight="1">
      <c r="A20" s="121" t="s">
        <v>1042</v>
      </c>
      <c r="B20" s="6">
        <v>40</v>
      </c>
      <c r="C20" s="6">
        <v>36</v>
      </c>
      <c r="D20" s="6">
        <v>83</v>
      </c>
      <c r="E20" s="6">
        <v>83</v>
      </c>
      <c r="F20" s="11">
        <f t="shared" si="0"/>
        <v>100</v>
      </c>
      <c r="G20" s="11">
        <f t="shared" si="1"/>
        <v>107.5</v>
      </c>
      <c r="H20" s="121" t="s">
        <v>1043</v>
      </c>
      <c r="I20" s="6">
        <v>0</v>
      </c>
      <c r="J20" s="6">
        <v>0</v>
      </c>
      <c r="K20" s="6">
        <v>0</v>
      </c>
      <c r="L20" s="6">
        <v>0</v>
      </c>
      <c r="M20" s="11"/>
      <c r="N20" s="11"/>
    </row>
    <row r="21" spans="1:14" ht="18" customHeight="1">
      <c r="A21" s="121" t="s">
        <v>1044</v>
      </c>
      <c r="B21" s="6">
        <v>14</v>
      </c>
      <c r="C21" s="6">
        <v>13</v>
      </c>
      <c r="D21" s="6">
        <v>5</v>
      </c>
      <c r="E21" s="6">
        <v>5</v>
      </c>
      <c r="F21" s="11">
        <f t="shared" si="0"/>
        <v>100</v>
      </c>
      <c r="G21" s="11">
        <f t="shared" si="1"/>
        <v>-64.28571428571429</v>
      </c>
      <c r="H21" s="121" t="s">
        <v>1045</v>
      </c>
      <c r="I21" s="6">
        <v>0</v>
      </c>
      <c r="J21" s="6">
        <v>0</v>
      </c>
      <c r="K21" s="6">
        <v>0</v>
      </c>
      <c r="L21" s="6">
        <v>0</v>
      </c>
      <c r="M21" s="11"/>
      <c r="N21" s="11"/>
    </row>
    <row r="22" spans="1:14" ht="18" customHeight="1">
      <c r="A22" s="121" t="s">
        <v>1046</v>
      </c>
      <c r="B22" s="6">
        <v>283</v>
      </c>
      <c r="C22" s="6">
        <v>88</v>
      </c>
      <c r="D22" s="6">
        <v>252</v>
      </c>
      <c r="E22" s="6">
        <v>252</v>
      </c>
      <c r="F22" s="11">
        <f t="shared" si="0"/>
        <v>100</v>
      </c>
      <c r="G22" s="11">
        <f t="shared" si="1"/>
        <v>-10.954063604240282</v>
      </c>
      <c r="H22" s="121" t="s">
        <v>1047</v>
      </c>
      <c r="I22" s="6">
        <v>6</v>
      </c>
      <c r="J22" s="6">
        <v>24</v>
      </c>
      <c r="K22" s="6">
        <v>172</v>
      </c>
      <c r="L22" s="6">
        <v>172</v>
      </c>
      <c r="M22" s="11">
        <f t="shared" si="2"/>
        <v>100</v>
      </c>
      <c r="N22" s="11"/>
    </row>
    <row r="23" spans="1:14" ht="18" customHeight="1">
      <c r="A23" s="121" t="s">
        <v>1048</v>
      </c>
      <c r="B23" s="6">
        <v>142</v>
      </c>
      <c r="C23" s="6">
        <v>46</v>
      </c>
      <c r="D23" s="6">
        <v>98</v>
      </c>
      <c r="E23" s="6">
        <v>98</v>
      </c>
      <c r="F23" s="11">
        <f t="shared" si="0"/>
        <v>100</v>
      </c>
      <c r="G23" s="11">
        <f t="shared" si="1"/>
        <v>-30.985915492957744</v>
      </c>
      <c r="H23" s="121" t="s">
        <v>1049</v>
      </c>
      <c r="I23" s="6">
        <v>111</v>
      </c>
      <c r="J23" s="6">
        <v>76</v>
      </c>
      <c r="K23" s="6">
        <v>130</v>
      </c>
      <c r="L23" s="6">
        <v>130</v>
      </c>
      <c r="M23" s="11">
        <f t="shared" si="2"/>
        <v>100</v>
      </c>
      <c r="N23" s="11">
        <f t="shared" si="3"/>
        <v>17.117117117117118</v>
      </c>
    </row>
    <row r="24" spans="1:14" ht="18" customHeight="1">
      <c r="A24" s="121" t="s">
        <v>1050</v>
      </c>
      <c r="B24" s="6">
        <v>39</v>
      </c>
      <c r="C24" s="6">
        <v>32</v>
      </c>
      <c r="D24" s="6">
        <v>62</v>
      </c>
      <c r="E24" s="6">
        <v>62</v>
      </c>
      <c r="F24" s="11">
        <f t="shared" si="0"/>
        <v>100</v>
      </c>
      <c r="G24" s="11">
        <f t="shared" si="1"/>
        <v>58.97435897435898</v>
      </c>
      <c r="H24" s="121" t="s">
        <v>1051</v>
      </c>
      <c r="I24" s="6">
        <v>234</v>
      </c>
      <c r="J24" s="6">
        <v>600</v>
      </c>
      <c r="K24" s="7">
        <v>1230</v>
      </c>
      <c r="L24" s="7">
        <v>1066</v>
      </c>
      <c r="M24" s="11">
        <f t="shared" si="2"/>
        <v>86.66666666666667</v>
      </c>
      <c r="N24" s="11">
        <f t="shared" si="3"/>
        <v>355.55555555555554</v>
      </c>
    </row>
    <row r="25" spans="1:14" ht="18" customHeight="1">
      <c r="A25" s="121" t="s">
        <v>1052</v>
      </c>
      <c r="B25" s="6">
        <v>266</v>
      </c>
      <c r="C25" s="6">
        <v>244</v>
      </c>
      <c r="D25" s="6">
        <v>537</v>
      </c>
      <c r="E25" s="6">
        <v>537</v>
      </c>
      <c r="F25" s="11">
        <f t="shared" si="0"/>
        <v>100</v>
      </c>
      <c r="G25" s="11">
        <f t="shared" si="1"/>
        <v>101.8796992481203</v>
      </c>
      <c r="H25" s="121" t="s">
        <v>1053</v>
      </c>
      <c r="I25" s="6">
        <v>0</v>
      </c>
      <c r="J25" s="6">
        <v>0</v>
      </c>
      <c r="K25" s="6">
        <v>0</v>
      </c>
      <c r="L25" s="6">
        <v>0</v>
      </c>
      <c r="M25" s="11"/>
      <c r="N25" s="11"/>
    </row>
    <row r="26" spans="1:14" ht="28.5" customHeight="1">
      <c r="A26" s="121" t="s">
        <v>1054</v>
      </c>
      <c r="B26" s="6">
        <v>665</v>
      </c>
      <c r="C26" s="6">
        <v>670</v>
      </c>
      <c r="D26" s="6">
        <v>926</v>
      </c>
      <c r="E26" s="6">
        <v>926</v>
      </c>
      <c r="F26" s="11">
        <f t="shared" si="0"/>
        <v>100</v>
      </c>
      <c r="G26" s="11">
        <f t="shared" si="1"/>
        <v>39.24812030075188</v>
      </c>
      <c r="H26" s="127"/>
      <c r="I26" s="6"/>
      <c r="J26" s="6"/>
      <c r="K26" s="6"/>
      <c r="L26" s="6"/>
      <c r="M26" s="11"/>
      <c r="N26" s="11"/>
    </row>
    <row r="27" spans="1:14" ht="18" customHeight="1">
      <c r="A27" s="121" t="s">
        <v>1055</v>
      </c>
      <c r="B27" s="6">
        <v>731</v>
      </c>
      <c r="C27" s="6">
        <v>149</v>
      </c>
      <c r="D27" s="6">
        <v>890</v>
      </c>
      <c r="E27" s="6">
        <v>890</v>
      </c>
      <c r="F27" s="11">
        <f t="shared" si="0"/>
        <v>100</v>
      </c>
      <c r="G27" s="11">
        <f t="shared" si="1"/>
        <v>21.751025991792066</v>
      </c>
      <c r="H27" s="127"/>
      <c r="I27" s="6"/>
      <c r="J27" s="6"/>
      <c r="K27" s="6"/>
      <c r="L27" s="6"/>
      <c r="M27" s="11"/>
      <c r="N27" s="11"/>
    </row>
    <row r="28" spans="1:14" ht="18" customHeight="1">
      <c r="A28" s="121" t="s">
        <v>1056</v>
      </c>
      <c r="B28" s="6">
        <v>177</v>
      </c>
      <c r="C28" s="6">
        <v>92</v>
      </c>
      <c r="D28" s="6">
        <v>159</v>
      </c>
      <c r="E28" s="6">
        <v>159</v>
      </c>
      <c r="F28" s="11">
        <f t="shared" si="0"/>
        <v>100</v>
      </c>
      <c r="G28" s="11">
        <f t="shared" si="1"/>
        <v>-10.16949152542373</v>
      </c>
      <c r="H28" s="127"/>
      <c r="I28" s="6"/>
      <c r="J28" s="6"/>
      <c r="K28" s="6"/>
      <c r="L28" s="6"/>
      <c r="M28" s="11"/>
      <c r="N28" s="11"/>
    </row>
    <row r="29" spans="1:14" ht="18" customHeight="1">
      <c r="A29" s="121" t="s">
        <v>1057</v>
      </c>
      <c r="B29" s="6">
        <v>56</v>
      </c>
      <c r="C29" s="6">
        <v>47</v>
      </c>
      <c r="D29" s="6">
        <v>79</v>
      </c>
      <c r="E29" s="6">
        <v>79</v>
      </c>
      <c r="F29" s="11">
        <f t="shared" si="0"/>
        <v>100</v>
      </c>
      <c r="G29" s="11">
        <f t="shared" si="1"/>
        <v>41.07142857142857</v>
      </c>
      <c r="H29" s="127"/>
      <c r="I29" s="6"/>
      <c r="J29" s="6"/>
      <c r="K29" s="6"/>
      <c r="L29" s="6"/>
      <c r="M29" s="11"/>
      <c r="N29" s="11"/>
    </row>
    <row r="30" spans="1:14" ht="18" customHeight="1">
      <c r="A30" s="121" t="s">
        <v>1058</v>
      </c>
      <c r="B30" s="6">
        <v>0</v>
      </c>
      <c r="C30" s="6">
        <v>0</v>
      </c>
      <c r="D30" s="6">
        <v>0</v>
      </c>
      <c r="E30" s="6">
        <v>0</v>
      </c>
      <c r="F30" s="11"/>
      <c r="G30" s="11"/>
      <c r="H30" s="127"/>
      <c r="I30" s="6"/>
      <c r="J30" s="6"/>
      <c r="K30" s="6"/>
      <c r="L30" s="6"/>
      <c r="M30" s="11"/>
      <c r="N30" s="11"/>
    </row>
    <row r="31" spans="1:14" ht="18" customHeight="1">
      <c r="A31" s="121" t="s">
        <v>1059</v>
      </c>
      <c r="B31" s="6">
        <v>581</v>
      </c>
      <c r="C31" s="6">
        <v>537</v>
      </c>
      <c r="D31" s="6">
        <v>724</v>
      </c>
      <c r="E31" s="6">
        <v>724</v>
      </c>
      <c r="F31" s="11">
        <f t="shared" si="0"/>
        <v>100</v>
      </c>
      <c r="G31" s="11">
        <f t="shared" si="1"/>
        <v>24.612736660929432</v>
      </c>
      <c r="H31" s="127"/>
      <c r="I31" s="6"/>
      <c r="J31" s="6"/>
      <c r="K31" s="6"/>
      <c r="L31" s="6"/>
      <c r="M31" s="11"/>
      <c r="N31" s="11"/>
    </row>
    <row r="32" spans="1:14" ht="18" customHeight="1">
      <c r="A32" s="121" t="s">
        <v>1060</v>
      </c>
      <c r="B32" s="7">
        <v>3732</v>
      </c>
      <c r="C32" s="20">
        <v>27</v>
      </c>
      <c r="D32" s="7">
        <v>4637</v>
      </c>
      <c r="E32" s="7">
        <v>4637</v>
      </c>
      <c r="F32" s="11">
        <f t="shared" si="0"/>
        <v>100</v>
      </c>
      <c r="G32" s="11">
        <f t="shared" si="1"/>
        <v>24.2497320471597</v>
      </c>
      <c r="H32" s="128"/>
      <c r="I32" s="20"/>
      <c r="J32" s="20"/>
      <c r="K32" s="20"/>
      <c r="L32" s="20"/>
      <c r="M32" s="11"/>
      <c r="N32" s="11"/>
    </row>
    <row r="33" spans="1:14" ht="18" customHeight="1">
      <c r="A33" s="122" t="s">
        <v>1061</v>
      </c>
      <c r="B33" s="7">
        <v>2454</v>
      </c>
      <c r="C33" s="6">
        <v>179</v>
      </c>
      <c r="D33" s="7">
        <v>2497</v>
      </c>
      <c r="E33" s="7">
        <v>2497</v>
      </c>
      <c r="F33" s="11">
        <f t="shared" si="0"/>
        <v>100</v>
      </c>
      <c r="G33" s="11">
        <f t="shared" si="1"/>
        <v>1.7522412387938062</v>
      </c>
      <c r="H33" s="121" t="s">
        <v>1062</v>
      </c>
      <c r="I33" s="6">
        <v>914</v>
      </c>
      <c r="J33" s="6">
        <v>0</v>
      </c>
      <c r="K33" s="7">
        <v>1623</v>
      </c>
      <c r="L33" s="7">
        <v>1623</v>
      </c>
      <c r="M33" s="11">
        <f t="shared" si="2"/>
        <v>100</v>
      </c>
      <c r="N33" s="11">
        <f t="shared" si="3"/>
        <v>77.57111597374178</v>
      </c>
    </row>
    <row r="34" spans="1:14" ht="18" customHeight="1">
      <c r="A34" s="121" t="s">
        <v>1063</v>
      </c>
      <c r="B34" s="6">
        <v>146</v>
      </c>
      <c r="C34" s="6">
        <v>105</v>
      </c>
      <c r="D34" s="6">
        <v>354</v>
      </c>
      <c r="E34" s="6">
        <v>354</v>
      </c>
      <c r="F34" s="11">
        <f t="shared" si="0"/>
        <v>100</v>
      </c>
      <c r="G34" s="11">
        <f t="shared" si="1"/>
        <v>142.46575342465752</v>
      </c>
      <c r="H34" s="121" t="s">
        <v>1064</v>
      </c>
      <c r="I34" s="6">
        <v>0</v>
      </c>
      <c r="J34" s="6">
        <v>1</v>
      </c>
      <c r="K34" s="6">
        <v>101</v>
      </c>
      <c r="L34" s="6">
        <v>101</v>
      </c>
      <c r="M34" s="11">
        <f t="shared" si="2"/>
        <v>100</v>
      </c>
      <c r="N34" s="11"/>
    </row>
    <row r="35" spans="1:14" ht="18" customHeight="1">
      <c r="A35" s="121" t="s">
        <v>1065</v>
      </c>
      <c r="B35" s="6">
        <v>0</v>
      </c>
      <c r="C35" s="6">
        <v>0</v>
      </c>
      <c r="D35" s="6">
        <v>0</v>
      </c>
      <c r="E35" s="6">
        <v>0</v>
      </c>
      <c r="F35" s="11"/>
      <c r="G35" s="11"/>
      <c r="H35" s="121" t="s">
        <v>1066</v>
      </c>
      <c r="I35" s="6">
        <v>383</v>
      </c>
      <c r="J35" s="6">
        <v>33</v>
      </c>
      <c r="K35" s="6">
        <v>42</v>
      </c>
      <c r="L35" s="6">
        <v>39</v>
      </c>
      <c r="M35" s="11">
        <f t="shared" si="2"/>
        <v>92.85714285714286</v>
      </c>
      <c r="N35" s="11">
        <f t="shared" si="3"/>
        <v>-89.81723237597912</v>
      </c>
    </row>
    <row r="36" spans="1:14" ht="18" customHeight="1">
      <c r="A36" s="121" t="s">
        <v>1067</v>
      </c>
      <c r="B36" s="6">
        <v>50</v>
      </c>
      <c r="C36" s="6">
        <v>0</v>
      </c>
      <c r="D36" s="6">
        <v>50</v>
      </c>
      <c r="E36" s="6">
        <v>50</v>
      </c>
      <c r="F36" s="11">
        <f t="shared" si="0"/>
        <v>100</v>
      </c>
      <c r="G36" s="11">
        <f t="shared" si="1"/>
        <v>0</v>
      </c>
      <c r="H36" s="121" t="s">
        <v>1068</v>
      </c>
      <c r="I36" s="6">
        <v>400</v>
      </c>
      <c r="J36" s="6">
        <v>0</v>
      </c>
      <c r="K36" s="6">
        <v>509</v>
      </c>
      <c r="L36" s="6">
        <v>304</v>
      </c>
      <c r="M36" s="11">
        <f t="shared" si="2"/>
        <v>59.72495088408645</v>
      </c>
      <c r="N36" s="11">
        <f t="shared" si="3"/>
        <v>-24</v>
      </c>
    </row>
    <row r="37" spans="1:14" ht="18" customHeight="1">
      <c r="A37" s="121" t="s">
        <v>1069</v>
      </c>
      <c r="B37" s="7">
        <v>2170</v>
      </c>
      <c r="C37" s="6">
        <v>1</v>
      </c>
      <c r="D37" s="7">
        <v>1998</v>
      </c>
      <c r="E37" s="7">
        <v>1998</v>
      </c>
      <c r="F37" s="11">
        <f aca="true" t="shared" si="4" ref="F37:F68">(E37/D37)*100</f>
        <v>100</v>
      </c>
      <c r="G37" s="11">
        <f aca="true" t="shared" si="5" ref="G37:G66">((E37-B37)/B37)*100</f>
        <v>-7.92626728110599</v>
      </c>
      <c r="H37" s="129" t="s">
        <v>1070</v>
      </c>
      <c r="I37" s="6">
        <v>1</v>
      </c>
      <c r="J37" s="6">
        <v>1</v>
      </c>
      <c r="K37" s="6">
        <v>1</v>
      </c>
      <c r="L37" s="6">
        <v>1</v>
      </c>
      <c r="M37" s="11">
        <f aca="true" t="shared" si="6" ref="M37:M68">(L37/K37)*100</f>
        <v>100</v>
      </c>
      <c r="N37" s="11">
        <f aca="true" t="shared" si="7" ref="N37:N68">((L37-I37)/I37)*100</f>
        <v>0</v>
      </c>
    </row>
    <row r="38" spans="1:14" ht="18" customHeight="1">
      <c r="A38" s="121" t="s">
        <v>1071</v>
      </c>
      <c r="B38" s="6">
        <v>10</v>
      </c>
      <c r="C38" s="6">
        <v>10</v>
      </c>
      <c r="D38" s="6">
        <v>5</v>
      </c>
      <c r="E38" s="6">
        <v>5</v>
      </c>
      <c r="F38" s="11">
        <f t="shared" si="4"/>
        <v>100</v>
      </c>
      <c r="G38" s="11">
        <f t="shared" si="5"/>
        <v>-50</v>
      </c>
      <c r="H38" s="129" t="s">
        <v>1072</v>
      </c>
      <c r="I38" s="6">
        <v>0</v>
      </c>
      <c r="J38" s="6">
        <v>300</v>
      </c>
      <c r="K38" s="6">
        <v>300</v>
      </c>
      <c r="L38" s="6">
        <v>300</v>
      </c>
      <c r="M38" s="11">
        <f t="shared" si="6"/>
        <v>100</v>
      </c>
      <c r="N38" s="11"/>
    </row>
    <row r="39" spans="1:14" ht="18" customHeight="1">
      <c r="A39" s="121" t="s">
        <v>1073</v>
      </c>
      <c r="B39" s="6">
        <v>0</v>
      </c>
      <c r="C39" s="6">
        <v>0</v>
      </c>
      <c r="D39" s="6">
        <v>0</v>
      </c>
      <c r="E39" s="6">
        <v>0</v>
      </c>
      <c r="F39" s="11"/>
      <c r="G39" s="11"/>
      <c r="H39" s="121" t="s">
        <v>1074</v>
      </c>
      <c r="I39" s="20">
        <v>621</v>
      </c>
      <c r="J39" s="6">
        <v>129</v>
      </c>
      <c r="K39" s="6">
        <v>218</v>
      </c>
      <c r="L39" s="6">
        <v>198</v>
      </c>
      <c r="M39" s="11">
        <f t="shared" si="6"/>
        <v>90.82568807339449</v>
      </c>
      <c r="N39" s="11">
        <f t="shared" si="7"/>
        <v>-68.11594202898551</v>
      </c>
    </row>
    <row r="40" spans="1:14" ht="18" customHeight="1">
      <c r="A40" s="121" t="s">
        <v>1075</v>
      </c>
      <c r="B40" s="6">
        <v>78</v>
      </c>
      <c r="C40" s="6">
        <v>63</v>
      </c>
      <c r="D40" s="6">
        <v>90</v>
      </c>
      <c r="E40" s="6">
        <v>90</v>
      </c>
      <c r="F40" s="11">
        <f t="shared" si="4"/>
        <v>100</v>
      </c>
      <c r="G40" s="11">
        <f t="shared" si="5"/>
        <v>15.384615384615385</v>
      </c>
      <c r="H40" s="127"/>
      <c r="I40" s="20"/>
      <c r="J40" s="6"/>
      <c r="K40" s="6"/>
      <c r="L40" s="6"/>
      <c r="M40" s="11"/>
      <c r="N40" s="11"/>
    </row>
    <row r="41" spans="1:14" ht="34.5" customHeight="1">
      <c r="A41" s="121" t="s">
        <v>1076</v>
      </c>
      <c r="B41" s="6">
        <v>0</v>
      </c>
      <c r="C41" s="6">
        <v>0</v>
      </c>
      <c r="D41" s="6">
        <v>0</v>
      </c>
      <c r="E41" s="6">
        <v>0</v>
      </c>
      <c r="F41" s="11"/>
      <c r="G41" s="11"/>
      <c r="H41" s="122" t="s">
        <v>1077</v>
      </c>
      <c r="I41" s="7">
        <v>21028</v>
      </c>
      <c r="J41" s="7">
        <v>4532</v>
      </c>
      <c r="K41" s="7">
        <v>26428</v>
      </c>
      <c r="L41" s="7">
        <v>26428</v>
      </c>
      <c r="M41" s="11">
        <f t="shared" si="6"/>
        <v>100</v>
      </c>
      <c r="N41" s="11">
        <f t="shared" si="7"/>
        <v>25.680045653414496</v>
      </c>
    </row>
    <row r="42" spans="1:14" ht="37.5" customHeight="1">
      <c r="A42" s="121" t="s">
        <v>1078</v>
      </c>
      <c r="B42" s="6">
        <v>0</v>
      </c>
      <c r="C42" s="6">
        <v>0</v>
      </c>
      <c r="D42" s="6">
        <v>0</v>
      </c>
      <c r="E42" s="6">
        <v>0</v>
      </c>
      <c r="F42" s="11"/>
      <c r="G42" s="11"/>
      <c r="H42" s="121" t="s">
        <v>1079</v>
      </c>
      <c r="I42" s="20">
        <v>227</v>
      </c>
      <c r="J42" s="6">
        <v>291</v>
      </c>
      <c r="K42" s="6">
        <v>473</v>
      </c>
      <c r="L42" s="6">
        <v>473</v>
      </c>
      <c r="M42" s="11">
        <f t="shared" si="6"/>
        <v>100</v>
      </c>
      <c r="N42" s="11">
        <f t="shared" si="7"/>
        <v>108.37004405286343</v>
      </c>
    </row>
    <row r="43" spans="1:14" ht="18" customHeight="1">
      <c r="A43" s="121" t="s">
        <v>1080</v>
      </c>
      <c r="B43" s="6">
        <v>0</v>
      </c>
      <c r="C43" s="6">
        <v>0</v>
      </c>
      <c r="D43" s="6">
        <v>0</v>
      </c>
      <c r="E43" s="6">
        <v>0</v>
      </c>
      <c r="F43" s="11"/>
      <c r="G43" s="11"/>
      <c r="H43" s="121" t="s">
        <v>1081</v>
      </c>
      <c r="I43" s="7">
        <v>1169</v>
      </c>
      <c r="J43" s="6">
        <v>561</v>
      </c>
      <c r="K43" s="7">
        <v>1387</v>
      </c>
      <c r="L43" s="7">
        <v>1387</v>
      </c>
      <c r="M43" s="11">
        <f t="shared" si="6"/>
        <v>100</v>
      </c>
      <c r="N43" s="11">
        <f t="shared" si="7"/>
        <v>18.64841745081266</v>
      </c>
    </row>
    <row r="44" spans="1:14" ht="18" customHeight="1">
      <c r="A44" s="122" t="s">
        <v>1082</v>
      </c>
      <c r="B44" s="7">
        <v>1632</v>
      </c>
      <c r="C44" s="6">
        <v>747</v>
      </c>
      <c r="D44" s="7">
        <v>2669</v>
      </c>
      <c r="E44" s="7">
        <v>2669</v>
      </c>
      <c r="F44" s="11">
        <f t="shared" si="4"/>
        <v>100</v>
      </c>
      <c r="G44" s="11">
        <f t="shared" si="5"/>
        <v>63.541666666666664</v>
      </c>
      <c r="H44" s="121" t="s">
        <v>1083</v>
      </c>
      <c r="I44" s="7">
        <v>1191</v>
      </c>
      <c r="J44" s="6">
        <v>875</v>
      </c>
      <c r="K44" s="7">
        <v>3381</v>
      </c>
      <c r="L44" s="7">
        <v>3381</v>
      </c>
      <c r="M44" s="11">
        <f t="shared" si="6"/>
        <v>100</v>
      </c>
      <c r="N44" s="11">
        <f t="shared" si="7"/>
        <v>183.87909319899245</v>
      </c>
    </row>
    <row r="45" spans="1:14" ht="18" customHeight="1">
      <c r="A45" s="121" t="s">
        <v>1084</v>
      </c>
      <c r="B45" s="6">
        <v>446</v>
      </c>
      <c r="C45" s="6">
        <v>340</v>
      </c>
      <c r="D45" s="7">
        <v>1101</v>
      </c>
      <c r="E45" s="7">
        <v>1101</v>
      </c>
      <c r="F45" s="11">
        <f t="shared" si="4"/>
        <v>100</v>
      </c>
      <c r="G45" s="11">
        <f t="shared" si="5"/>
        <v>146.8609865470852</v>
      </c>
      <c r="H45" s="121" t="s">
        <v>1085</v>
      </c>
      <c r="I45" s="7">
        <v>2971</v>
      </c>
      <c r="J45" s="6">
        <v>696</v>
      </c>
      <c r="K45" s="7">
        <v>3363</v>
      </c>
      <c r="L45" s="7">
        <v>3363</v>
      </c>
      <c r="M45" s="11">
        <f t="shared" si="6"/>
        <v>100</v>
      </c>
      <c r="N45" s="11">
        <f t="shared" si="7"/>
        <v>13.194210703466847</v>
      </c>
    </row>
    <row r="46" spans="1:14" ht="18" customHeight="1">
      <c r="A46" s="121" t="s">
        <v>1086</v>
      </c>
      <c r="B46" s="6">
        <v>14</v>
      </c>
      <c r="C46" s="6">
        <v>14</v>
      </c>
      <c r="D46" s="6">
        <v>72</v>
      </c>
      <c r="E46" s="6">
        <v>72</v>
      </c>
      <c r="F46" s="11">
        <f t="shared" si="4"/>
        <v>100</v>
      </c>
      <c r="G46" s="11">
        <f t="shared" si="5"/>
        <v>414.28571428571433</v>
      </c>
      <c r="H46" s="121" t="s">
        <v>1087</v>
      </c>
      <c r="I46" s="7">
        <v>12407</v>
      </c>
      <c r="J46" s="6">
        <v>999</v>
      </c>
      <c r="K46" s="7">
        <v>15096</v>
      </c>
      <c r="L46" s="7">
        <v>15096</v>
      </c>
      <c r="M46" s="11">
        <f t="shared" si="6"/>
        <v>100</v>
      </c>
      <c r="N46" s="11">
        <f t="shared" si="7"/>
        <v>21.673248972354315</v>
      </c>
    </row>
    <row r="47" spans="1:14" ht="18" customHeight="1">
      <c r="A47" s="121" t="s">
        <v>1088</v>
      </c>
      <c r="B47" s="6">
        <v>242</v>
      </c>
      <c r="C47" s="6">
        <v>23</v>
      </c>
      <c r="D47" s="6">
        <v>244</v>
      </c>
      <c r="E47" s="6">
        <v>244</v>
      </c>
      <c r="F47" s="11">
        <f t="shared" si="4"/>
        <v>100</v>
      </c>
      <c r="G47" s="11">
        <f t="shared" si="5"/>
        <v>0.8264462809917356</v>
      </c>
      <c r="H47" s="121" t="s">
        <v>1089</v>
      </c>
      <c r="I47" s="20">
        <v>11</v>
      </c>
      <c r="J47" s="6">
        <v>0</v>
      </c>
      <c r="K47" s="6">
        <v>36</v>
      </c>
      <c r="L47" s="6">
        <v>36</v>
      </c>
      <c r="M47" s="11">
        <f t="shared" si="6"/>
        <v>100</v>
      </c>
      <c r="N47" s="11">
        <f t="shared" si="7"/>
        <v>227.27272727272728</v>
      </c>
    </row>
    <row r="48" spans="1:14" ht="18" customHeight="1">
      <c r="A48" s="121" t="s">
        <v>1090</v>
      </c>
      <c r="B48" s="6">
        <v>246</v>
      </c>
      <c r="C48" s="6">
        <v>220</v>
      </c>
      <c r="D48" s="6">
        <v>358</v>
      </c>
      <c r="E48" s="6">
        <v>358</v>
      </c>
      <c r="F48" s="11">
        <f t="shared" si="4"/>
        <v>100</v>
      </c>
      <c r="G48" s="11">
        <f t="shared" si="5"/>
        <v>45.52845528455284</v>
      </c>
      <c r="H48" s="121" t="s">
        <v>1091</v>
      </c>
      <c r="I48" s="7">
        <v>2011</v>
      </c>
      <c r="J48" s="6">
        <v>888</v>
      </c>
      <c r="K48" s="7">
        <v>2191</v>
      </c>
      <c r="L48" s="7">
        <v>2191</v>
      </c>
      <c r="M48" s="11">
        <f t="shared" si="6"/>
        <v>100</v>
      </c>
      <c r="N48" s="11">
        <f t="shared" si="7"/>
        <v>8.950770760815514</v>
      </c>
    </row>
    <row r="49" spans="1:14" ht="27.75" customHeight="1">
      <c r="A49" s="121" t="s">
        <v>1092</v>
      </c>
      <c r="B49" s="6">
        <v>137</v>
      </c>
      <c r="C49" s="6">
        <v>150</v>
      </c>
      <c r="D49" s="6">
        <v>186</v>
      </c>
      <c r="E49" s="6">
        <v>186</v>
      </c>
      <c r="F49" s="11">
        <f t="shared" si="4"/>
        <v>100</v>
      </c>
      <c r="G49" s="11">
        <f t="shared" si="5"/>
        <v>35.76642335766424</v>
      </c>
      <c r="H49" s="121" t="s">
        <v>1093</v>
      </c>
      <c r="I49" s="20">
        <v>314</v>
      </c>
      <c r="J49" s="6">
        <v>222</v>
      </c>
      <c r="K49" s="6">
        <v>501</v>
      </c>
      <c r="L49" s="6">
        <v>501</v>
      </c>
      <c r="M49" s="11">
        <f t="shared" si="6"/>
        <v>100</v>
      </c>
      <c r="N49" s="11">
        <f t="shared" si="7"/>
        <v>59.554140127388536</v>
      </c>
    </row>
    <row r="50" spans="1:14" ht="30" customHeight="1">
      <c r="A50" s="121" t="s">
        <v>1094</v>
      </c>
      <c r="B50" s="6">
        <v>547</v>
      </c>
      <c r="C50" s="6">
        <v>0</v>
      </c>
      <c r="D50" s="6">
        <v>708</v>
      </c>
      <c r="E50" s="6">
        <v>708</v>
      </c>
      <c r="F50" s="11">
        <f t="shared" si="4"/>
        <v>100</v>
      </c>
      <c r="G50" s="11">
        <f t="shared" si="5"/>
        <v>29.433272394881172</v>
      </c>
      <c r="H50" s="121" t="s">
        <v>1095</v>
      </c>
      <c r="I50" s="20">
        <v>7</v>
      </c>
      <c r="J50" s="6">
        <v>0</v>
      </c>
      <c r="K50" s="6">
        <v>0</v>
      </c>
      <c r="L50" s="6">
        <v>0</v>
      </c>
      <c r="M50" s="11"/>
      <c r="N50" s="11">
        <f t="shared" si="7"/>
        <v>-100</v>
      </c>
    </row>
    <row r="51" spans="1:14" ht="18" customHeight="1">
      <c r="A51" s="122" t="s">
        <v>1096</v>
      </c>
      <c r="B51" s="7">
        <v>23460</v>
      </c>
      <c r="C51" s="7">
        <v>6400</v>
      </c>
      <c r="D51" s="7">
        <v>21635</v>
      </c>
      <c r="E51" s="7">
        <v>21234</v>
      </c>
      <c r="F51" s="11">
        <f t="shared" si="4"/>
        <v>98.14652183961175</v>
      </c>
      <c r="G51" s="11">
        <f t="shared" si="5"/>
        <v>-9.48849104859335</v>
      </c>
      <c r="H51" s="122" t="s">
        <v>1097</v>
      </c>
      <c r="I51" s="7">
        <v>3471</v>
      </c>
      <c r="J51" s="6">
        <v>231</v>
      </c>
      <c r="K51" s="7">
        <v>3199</v>
      </c>
      <c r="L51" s="7">
        <v>3053</v>
      </c>
      <c r="M51" s="11">
        <f t="shared" si="6"/>
        <v>95.43607377305408</v>
      </c>
      <c r="N51" s="11">
        <f t="shared" si="7"/>
        <v>-12.042639008931143</v>
      </c>
    </row>
    <row r="52" spans="1:14" ht="30.75" customHeight="1">
      <c r="A52" s="121" t="s">
        <v>1098</v>
      </c>
      <c r="B52" s="6">
        <v>710</v>
      </c>
      <c r="C52" s="6">
        <v>509</v>
      </c>
      <c r="D52" s="6">
        <v>943</v>
      </c>
      <c r="E52" s="6">
        <v>943</v>
      </c>
      <c r="F52" s="11">
        <f t="shared" si="4"/>
        <v>100</v>
      </c>
      <c r="G52" s="11">
        <f t="shared" si="5"/>
        <v>32.816901408450704</v>
      </c>
      <c r="H52" s="121" t="s">
        <v>1099</v>
      </c>
      <c r="I52" s="20">
        <v>95</v>
      </c>
      <c r="J52" s="6">
        <v>129</v>
      </c>
      <c r="K52" s="6">
        <v>199</v>
      </c>
      <c r="L52" s="6">
        <v>199</v>
      </c>
      <c r="M52" s="11">
        <f t="shared" si="6"/>
        <v>100</v>
      </c>
      <c r="N52" s="11">
        <f t="shared" si="7"/>
        <v>109.47368421052633</v>
      </c>
    </row>
    <row r="53" spans="1:14" ht="18" customHeight="1">
      <c r="A53" s="121" t="s">
        <v>1100</v>
      </c>
      <c r="B53" s="6">
        <v>548</v>
      </c>
      <c r="C53" s="6">
        <v>153</v>
      </c>
      <c r="D53" s="7">
        <v>1342</v>
      </c>
      <c r="E53" s="7">
        <v>1342</v>
      </c>
      <c r="F53" s="11">
        <f t="shared" si="4"/>
        <v>100</v>
      </c>
      <c r="G53" s="11">
        <f t="shared" si="5"/>
        <v>144.8905109489051</v>
      </c>
      <c r="H53" s="121" t="s">
        <v>1101</v>
      </c>
      <c r="I53" s="20">
        <v>16</v>
      </c>
      <c r="J53" s="6">
        <v>28</v>
      </c>
      <c r="K53" s="6">
        <v>30</v>
      </c>
      <c r="L53" s="6">
        <v>30</v>
      </c>
      <c r="M53" s="11">
        <f t="shared" si="6"/>
        <v>100</v>
      </c>
      <c r="N53" s="11">
        <f t="shared" si="7"/>
        <v>87.5</v>
      </c>
    </row>
    <row r="54" spans="1:14" ht="29.25" customHeight="1">
      <c r="A54" s="121" t="s">
        <v>1102</v>
      </c>
      <c r="B54" s="7">
        <v>4413</v>
      </c>
      <c r="C54" s="6">
        <v>0</v>
      </c>
      <c r="D54" s="7">
        <v>6030</v>
      </c>
      <c r="E54" s="7">
        <v>5857</v>
      </c>
      <c r="F54" s="11">
        <f t="shared" si="4"/>
        <v>97.13101160862355</v>
      </c>
      <c r="G54" s="11">
        <f t="shared" si="5"/>
        <v>32.72150464536596</v>
      </c>
      <c r="H54" s="121" t="s">
        <v>1103</v>
      </c>
      <c r="I54" s="20">
        <v>266</v>
      </c>
      <c r="J54" s="6">
        <v>72</v>
      </c>
      <c r="K54" s="6">
        <v>280</v>
      </c>
      <c r="L54" s="6">
        <v>134</v>
      </c>
      <c r="M54" s="11">
        <f t="shared" si="6"/>
        <v>47.85714285714286</v>
      </c>
      <c r="N54" s="11">
        <f t="shared" si="7"/>
        <v>-49.62406015037594</v>
      </c>
    </row>
    <row r="55" spans="1:14" ht="18" customHeight="1">
      <c r="A55" s="121" t="s">
        <v>1104</v>
      </c>
      <c r="B55" s="7">
        <v>13171</v>
      </c>
      <c r="C55" s="7">
        <v>4968</v>
      </c>
      <c r="D55" s="7">
        <v>7746</v>
      </c>
      <c r="E55" s="7">
        <v>7746</v>
      </c>
      <c r="F55" s="11">
        <f t="shared" si="4"/>
        <v>100</v>
      </c>
      <c r="G55" s="11">
        <f t="shared" si="5"/>
        <v>-41.188975780123</v>
      </c>
      <c r="H55" s="121" t="s">
        <v>1105</v>
      </c>
      <c r="I55" s="20">
        <v>166</v>
      </c>
      <c r="J55" s="6">
        <v>0</v>
      </c>
      <c r="K55" s="6">
        <v>261</v>
      </c>
      <c r="L55" s="6">
        <v>115</v>
      </c>
      <c r="M55" s="11">
        <f t="shared" si="6"/>
        <v>44.06130268199234</v>
      </c>
      <c r="N55" s="11">
        <f t="shared" si="7"/>
        <v>-30.72289156626506</v>
      </c>
    </row>
    <row r="56" spans="1:14" ht="18" customHeight="1">
      <c r="A56" s="121" t="s">
        <v>1106</v>
      </c>
      <c r="B56" s="6">
        <v>0</v>
      </c>
      <c r="C56" s="6">
        <v>0</v>
      </c>
      <c r="D56" s="6">
        <v>0</v>
      </c>
      <c r="E56" s="6">
        <v>0</v>
      </c>
      <c r="F56" s="11"/>
      <c r="G56" s="11"/>
      <c r="H56" s="121" t="s">
        <v>1107</v>
      </c>
      <c r="I56" s="20">
        <v>606</v>
      </c>
      <c r="J56" s="6">
        <v>0</v>
      </c>
      <c r="K56" s="6">
        <v>276</v>
      </c>
      <c r="L56" s="6">
        <v>276</v>
      </c>
      <c r="M56" s="11">
        <f t="shared" si="6"/>
        <v>100</v>
      </c>
      <c r="N56" s="11">
        <f t="shared" si="7"/>
        <v>-54.45544554455446</v>
      </c>
    </row>
    <row r="57" spans="1:14" ht="18" customHeight="1">
      <c r="A57" s="121" t="s">
        <v>1108</v>
      </c>
      <c r="B57" s="6">
        <v>416</v>
      </c>
      <c r="C57" s="6">
        <v>2</v>
      </c>
      <c r="D57" s="6">
        <v>579</v>
      </c>
      <c r="E57" s="6">
        <v>579</v>
      </c>
      <c r="F57" s="11">
        <f t="shared" si="4"/>
        <v>100</v>
      </c>
      <c r="G57" s="11">
        <f t="shared" si="5"/>
        <v>39.18269230769231</v>
      </c>
      <c r="H57" s="121" t="s">
        <v>1109</v>
      </c>
      <c r="I57" s="20">
        <v>156</v>
      </c>
      <c r="J57" s="6">
        <v>0</v>
      </c>
      <c r="K57" s="6">
        <v>49</v>
      </c>
      <c r="L57" s="6">
        <v>49</v>
      </c>
      <c r="M57" s="11">
        <f t="shared" si="6"/>
        <v>100</v>
      </c>
      <c r="N57" s="11">
        <f t="shared" si="7"/>
        <v>-68.58974358974359</v>
      </c>
    </row>
    <row r="58" spans="1:14" ht="18" customHeight="1">
      <c r="A58" s="121" t="s">
        <v>1110</v>
      </c>
      <c r="B58" s="7">
        <v>1404</v>
      </c>
      <c r="C58" s="6">
        <v>96</v>
      </c>
      <c r="D58" s="7">
        <v>1466</v>
      </c>
      <c r="E58" s="7">
        <v>1466</v>
      </c>
      <c r="F58" s="11">
        <f t="shared" si="4"/>
        <v>100</v>
      </c>
      <c r="G58" s="11">
        <f t="shared" si="5"/>
        <v>4.415954415954416</v>
      </c>
      <c r="H58" s="121" t="s">
        <v>1111</v>
      </c>
      <c r="I58" s="20">
        <v>307</v>
      </c>
      <c r="J58" s="6">
        <v>0</v>
      </c>
      <c r="K58" s="6">
        <v>316</v>
      </c>
      <c r="L58" s="6">
        <v>316</v>
      </c>
      <c r="M58" s="11">
        <f t="shared" si="6"/>
        <v>100</v>
      </c>
      <c r="N58" s="11">
        <f t="shared" si="7"/>
        <v>2.9315960912052117</v>
      </c>
    </row>
    <row r="59" spans="1:14" ht="18" customHeight="1">
      <c r="A59" s="121" t="s">
        <v>1112</v>
      </c>
      <c r="B59" s="6">
        <v>208</v>
      </c>
      <c r="C59" s="6">
        <v>69</v>
      </c>
      <c r="D59" s="6">
        <v>241</v>
      </c>
      <c r="E59" s="6">
        <v>241</v>
      </c>
      <c r="F59" s="11">
        <f t="shared" si="4"/>
        <v>100</v>
      </c>
      <c r="G59" s="11">
        <f t="shared" si="5"/>
        <v>15.865384615384615</v>
      </c>
      <c r="H59" s="121" t="s">
        <v>1113</v>
      </c>
      <c r="I59" s="20">
        <v>858</v>
      </c>
      <c r="J59" s="6">
        <v>0</v>
      </c>
      <c r="K59" s="6">
        <v>661</v>
      </c>
      <c r="L59" s="6">
        <v>661</v>
      </c>
      <c r="M59" s="11">
        <f t="shared" si="6"/>
        <v>100</v>
      </c>
      <c r="N59" s="11">
        <f t="shared" si="7"/>
        <v>-22.96037296037296</v>
      </c>
    </row>
    <row r="60" spans="1:14" ht="18" customHeight="1">
      <c r="A60" s="121" t="s">
        <v>1114</v>
      </c>
      <c r="B60" s="6">
        <v>112</v>
      </c>
      <c r="C60" s="6">
        <v>80</v>
      </c>
      <c r="D60" s="6">
        <v>128</v>
      </c>
      <c r="E60" s="6">
        <v>128</v>
      </c>
      <c r="F60" s="11">
        <f t="shared" si="4"/>
        <v>100</v>
      </c>
      <c r="G60" s="11">
        <f t="shared" si="5"/>
        <v>14.285714285714285</v>
      </c>
      <c r="H60" s="121" t="s">
        <v>1115</v>
      </c>
      <c r="I60" s="20">
        <v>11</v>
      </c>
      <c r="J60" s="6">
        <v>0</v>
      </c>
      <c r="K60" s="6">
        <v>206</v>
      </c>
      <c r="L60" s="6">
        <v>206</v>
      </c>
      <c r="M60" s="11">
        <f t="shared" si="6"/>
        <v>100</v>
      </c>
      <c r="N60" s="11"/>
    </row>
    <row r="61" spans="1:14" ht="18" customHeight="1">
      <c r="A61" s="121" t="s">
        <v>1116</v>
      </c>
      <c r="B61" s="20">
        <v>159</v>
      </c>
      <c r="C61" s="20">
        <v>59</v>
      </c>
      <c r="D61" s="20">
        <v>366</v>
      </c>
      <c r="E61" s="20">
        <v>366</v>
      </c>
      <c r="F61" s="11">
        <f t="shared" si="4"/>
        <v>100</v>
      </c>
      <c r="G61" s="11">
        <f t="shared" si="5"/>
        <v>130.18867924528303</v>
      </c>
      <c r="H61" s="121" t="s">
        <v>1105</v>
      </c>
      <c r="I61" s="7">
        <v>1156</v>
      </c>
      <c r="J61" s="20">
        <v>2</v>
      </c>
      <c r="K61" s="7">
        <v>1182</v>
      </c>
      <c r="L61" s="7">
        <v>1182</v>
      </c>
      <c r="M61" s="11">
        <f t="shared" si="6"/>
        <v>100</v>
      </c>
      <c r="N61" s="11">
        <f t="shared" si="7"/>
        <v>2.249134948096886</v>
      </c>
    </row>
    <row r="62" spans="1:14" ht="18" customHeight="1">
      <c r="A62" s="122" t="s">
        <v>1117</v>
      </c>
      <c r="B62" s="7">
        <v>2888</v>
      </c>
      <c r="C62" s="7">
        <v>1827</v>
      </c>
      <c r="D62" s="7">
        <v>7262</v>
      </c>
      <c r="E62" s="7">
        <v>7262</v>
      </c>
      <c r="F62" s="11">
        <f t="shared" si="4"/>
        <v>100</v>
      </c>
      <c r="G62" s="11">
        <f t="shared" si="5"/>
        <v>151.45429362880887</v>
      </c>
      <c r="H62" s="121" t="s">
        <v>1118</v>
      </c>
      <c r="I62" s="6">
        <v>158</v>
      </c>
      <c r="J62" s="6">
        <v>130</v>
      </c>
      <c r="K62" s="6">
        <v>219</v>
      </c>
      <c r="L62" s="6">
        <v>219</v>
      </c>
      <c r="M62" s="11">
        <f t="shared" si="6"/>
        <v>100</v>
      </c>
      <c r="N62" s="11">
        <f t="shared" si="7"/>
        <v>38.607594936708864</v>
      </c>
    </row>
    <row r="63" spans="1:14" ht="18" customHeight="1">
      <c r="A63" s="121" t="s">
        <v>1119</v>
      </c>
      <c r="B63" s="6">
        <v>987</v>
      </c>
      <c r="C63" s="6">
        <v>713</v>
      </c>
      <c r="D63" s="7">
        <v>1525</v>
      </c>
      <c r="E63" s="7">
        <v>1525</v>
      </c>
      <c r="F63" s="11">
        <f t="shared" si="4"/>
        <v>100</v>
      </c>
      <c r="G63" s="11">
        <f t="shared" si="5"/>
        <v>54.50861195542046</v>
      </c>
      <c r="H63" s="121" t="s">
        <v>1120</v>
      </c>
      <c r="I63" s="6">
        <v>0</v>
      </c>
      <c r="J63" s="6">
        <v>0</v>
      </c>
      <c r="K63" s="6">
        <v>0</v>
      </c>
      <c r="L63" s="6">
        <v>0</v>
      </c>
      <c r="M63" s="11"/>
      <c r="N63" s="11"/>
    </row>
    <row r="64" spans="1:14" ht="33" customHeight="1">
      <c r="A64" s="121" t="s">
        <v>1121</v>
      </c>
      <c r="B64" s="6">
        <v>125</v>
      </c>
      <c r="C64" s="6">
        <v>123</v>
      </c>
      <c r="D64" s="6">
        <v>165</v>
      </c>
      <c r="E64" s="6">
        <v>165</v>
      </c>
      <c r="F64" s="11">
        <f t="shared" si="4"/>
        <v>100</v>
      </c>
      <c r="G64" s="11">
        <f t="shared" si="5"/>
        <v>32</v>
      </c>
      <c r="H64" s="121" t="s">
        <v>1122</v>
      </c>
      <c r="I64" s="6">
        <v>483</v>
      </c>
      <c r="J64" s="6">
        <v>0</v>
      </c>
      <c r="K64" s="6">
        <v>659</v>
      </c>
      <c r="L64" s="6">
        <v>659</v>
      </c>
      <c r="M64" s="11">
        <f t="shared" si="6"/>
        <v>100</v>
      </c>
      <c r="N64" s="11">
        <f t="shared" si="7"/>
        <v>36.43892339544513</v>
      </c>
    </row>
    <row r="65" spans="1:14" ht="33" customHeight="1">
      <c r="A65" s="121" t="s">
        <v>1123</v>
      </c>
      <c r="B65" s="6">
        <v>706</v>
      </c>
      <c r="C65" s="6">
        <v>0</v>
      </c>
      <c r="D65" s="6">
        <v>930</v>
      </c>
      <c r="E65" s="6">
        <v>930</v>
      </c>
      <c r="F65" s="11">
        <f t="shared" si="4"/>
        <v>100</v>
      </c>
      <c r="G65" s="11">
        <f t="shared" si="5"/>
        <v>31.728045325779036</v>
      </c>
      <c r="H65" s="130" t="s">
        <v>1124</v>
      </c>
      <c r="I65" s="22">
        <v>0</v>
      </c>
      <c r="J65" s="22">
        <v>0</v>
      </c>
      <c r="K65" s="22">
        <v>400</v>
      </c>
      <c r="L65" s="22">
        <v>400</v>
      </c>
      <c r="M65" s="11">
        <f t="shared" si="6"/>
        <v>100</v>
      </c>
      <c r="N65" s="11"/>
    </row>
    <row r="66" spans="1:14" ht="30" customHeight="1">
      <c r="A66" s="121" t="s">
        <v>1125</v>
      </c>
      <c r="B66" s="7">
        <v>1040</v>
      </c>
      <c r="C66" s="6">
        <v>991</v>
      </c>
      <c r="D66" s="7">
        <v>1310</v>
      </c>
      <c r="E66" s="7">
        <v>1310</v>
      </c>
      <c r="F66" s="11">
        <f t="shared" si="4"/>
        <v>100</v>
      </c>
      <c r="G66" s="11">
        <f t="shared" si="5"/>
        <v>25.961538461538463</v>
      </c>
      <c r="H66" s="122" t="s">
        <v>1126</v>
      </c>
      <c r="I66" s="7">
        <v>1001</v>
      </c>
      <c r="J66" s="6">
        <v>94</v>
      </c>
      <c r="K66" s="7">
        <v>2955</v>
      </c>
      <c r="L66" s="7">
        <v>2955</v>
      </c>
      <c r="M66" s="11">
        <f t="shared" si="6"/>
        <v>100</v>
      </c>
      <c r="N66" s="11">
        <f t="shared" si="7"/>
        <v>195.2047952047952</v>
      </c>
    </row>
    <row r="67" spans="1:14" ht="18" customHeight="1">
      <c r="A67" s="121" t="s">
        <v>1127</v>
      </c>
      <c r="B67" s="6">
        <v>0</v>
      </c>
      <c r="C67" s="6">
        <v>0</v>
      </c>
      <c r="D67" s="6">
        <v>0</v>
      </c>
      <c r="E67" s="6">
        <v>0</v>
      </c>
      <c r="F67" s="11"/>
      <c r="G67" s="11"/>
      <c r="H67" s="121" t="s">
        <v>1128</v>
      </c>
      <c r="I67" s="6">
        <v>901</v>
      </c>
      <c r="J67" s="6">
        <v>63</v>
      </c>
      <c r="K67" s="7">
        <v>2747</v>
      </c>
      <c r="L67" s="7">
        <v>2747</v>
      </c>
      <c r="M67" s="11">
        <f t="shared" si="6"/>
        <v>100</v>
      </c>
      <c r="N67" s="11">
        <f t="shared" si="7"/>
        <v>204.8834628190899</v>
      </c>
    </row>
    <row r="68" spans="1:14" ht="18" customHeight="1">
      <c r="A68" s="121" t="s">
        <v>1129</v>
      </c>
      <c r="B68" s="6">
        <v>30</v>
      </c>
      <c r="C68" s="6">
        <v>0</v>
      </c>
      <c r="D68" s="7">
        <v>3332</v>
      </c>
      <c r="E68" s="7">
        <v>3332</v>
      </c>
      <c r="F68" s="11">
        <f t="shared" si="4"/>
        <v>100</v>
      </c>
      <c r="G68" s="11"/>
      <c r="H68" s="121" t="s">
        <v>1130</v>
      </c>
      <c r="I68" s="6">
        <v>35</v>
      </c>
      <c r="J68" s="6">
        <v>31</v>
      </c>
      <c r="K68" s="6">
        <v>208</v>
      </c>
      <c r="L68" s="6">
        <v>208</v>
      </c>
      <c r="M68" s="11">
        <f t="shared" si="6"/>
        <v>100</v>
      </c>
      <c r="N68" s="11">
        <f t="shared" si="7"/>
        <v>494.28571428571433</v>
      </c>
    </row>
    <row r="69" spans="1:14" ht="18" customHeight="1">
      <c r="A69" s="122" t="s">
        <v>1131</v>
      </c>
      <c r="B69" s="7">
        <v>24483</v>
      </c>
      <c r="C69" s="7">
        <v>3308</v>
      </c>
      <c r="D69" s="7">
        <v>36476</v>
      </c>
      <c r="E69" s="7">
        <v>34816</v>
      </c>
      <c r="F69" s="11">
        <f aca="true" t="shared" si="8" ref="F69:F93">(E69/D69)*100</f>
        <v>95.44906239719268</v>
      </c>
      <c r="G69" s="11">
        <f aca="true" t="shared" si="9" ref="G69:G92">((E69-B69)/B69)*100</f>
        <v>42.20479516399134</v>
      </c>
      <c r="H69" s="121" t="s">
        <v>1132</v>
      </c>
      <c r="I69" s="6">
        <v>65</v>
      </c>
      <c r="J69" s="6">
        <v>0</v>
      </c>
      <c r="K69" s="6">
        <v>0</v>
      </c>
      <c r="L69" s="6">
        <v>0</v>
      </c>
      <c r="M69" s="11"/>
      <c r="N69" s="11">
        <f aca="true" t="shared" si="10" ref="N69:N94">((L69-I69)/I69)*100</f>
        <v>-100</v>
      </c>
    </row>
    <row r="70" spans="1:14" ht="18" customHeight="1">
      <c r="A70" s="121" t="s">
        <v>1133</v>
      </c>
      <c r="B70" s="7">
        <v>7871</v>
      </c>
      <c r="C70" s="7">
        <v>1942</v>
      </c>
      <c r="D70" s="7">
        <v>12687</v>
      </c>
      <c r="E70" s="7">
        <v>12471</v>
      </c>
      <c r="F70" s="11">
        <f t="shared" si="8"/>
        <v>98.29746985102861</v>
      </c>
      <c r="G70" s="11">
        <f t="shared" si="9"/>
        <v>58.44238343285478</v>
      </c>
      <c r="H70" s="121" t="s">
        <v>1134</v>
      </c>
      <c r="I70" s="6">
        <v>0</v>
      </c>
      <c r="J70" s="6">
        <v>0</v>
      </c>
      <c r="K70" s="6">
        <v>0</v>
      </c>
      <c r="L70" s="6">
        <v>0</v>
      </c>
      <c r="M70" s="11"/>
      <c r="N70" s="11"/>
    </row>
    <row r="71" spans="1:14" ht="27.75" customHeight="1">
      <c r="A71" s="121" t="s">
        <v>1135</v>
      </c>
      <c r="B71" s="7">
        <v>1794</v>
      </c>
      <c r="C71" s="6">
        <v>525</v>
      </c>
      <c r="D71" s="7">
        <v>3473</v>
      </c>
      <c r="E71" s="7">
        <v>3468</v>
      </c>
      <c r="F71" s="11">
        <f t="shared" si="8"/>
        <v>99.85603224877627</v>
      </c>
      <c r="G71" s="11">
        <f t="shared" si="9"/>
        <v>93.31103678929766</v>
      </c>
      <c r="H71" s="122" t="s">
        <v>1136</v>
      </c>
      <c r="I71" s="6">
        <v>1</v>
      </c>
      <c r="J71" s="6">
        <v>0</v>
      </c>
      <c r="K71" s="6">
        <v>0</v>
      </c>
      <c r="L71" s="6">
        <v>0</v>
      </c>
      <c r="M71" s="11"/>
      <c r="N71" s="11">
        <f t="shared" si="10"/>
        <v>-100</v>
      </c>
    </row>
    <row r="72" spans="1:14" ht="18" customHeight="1">
      <c r="A72" s="121" t="s">
        <v>1137</v>
      </c>
      <c r="B72" s="7">
        <v>7753</v>
      </c>
      <c r="C72" s="6">
        <v>746</v>
      </c>
      <c r="D72" s="7">
        <v>11213</v>
      </c>
      <c r="E72" s="7">
        <v>9774</v>
      </c>
      <c r="F72" s="11">
        <f t="shared" si="8"/>
        <v>87.16668153036655</v>
      </c>
      <c r="G72" s="11">
        <f t="shared" si="9"/>
        <v>26.067328775957694</v>
      </c>
      <c r="H72" s="121" t="s">
        <v>1138</v>
      </c>
      <c r="I72" s="6">
        <v>0</v>
      </c>
      <c r="J72" s="6">
        <v>0</v>
      </c>
      <c r="K72" s="6">
        <v>0</v>
      </c>
      <c r="L72" s="6">
        <v>0</v>
      </c>
      <c r="M72" s="11"/>
      <c r="N72" s="11"/>
    </row>
    <row r="73" spans="1:14" ht="18" customHeight="1">
      <c r="A73" s="121" t="s">
        <v>1139</v>
      </c>
      <c r="B73" s="7">
        <v>1815</v>
      </c>
      <c r="C73" s="6">
        <v>55</v>
      </c>
      <c r="D73" s="7">
        <v>2426</v>
      </c>
      <c r="E73" s="7">
        <v>2426</v>
      </c>
      <c r="F73" s="11">
        <f t="shared" si="8"/>
        <v>100</v>
      </c>
      <c r="G73" s="11">
        <f t="shared" si="9"/>
        <v>33.66391184573003</v>
      </c>
      <c r="H73" s="121" t="s">
        <v>1140</v>
      </c>
      <c r="I73" s="6">
        <v>0</v>
      </c>
      <c r="J73" s="6">
        <v>0</v>
      </c>
      <c r="K73" s="6">
        <v>0</v>
      </c>
      <c r="L73" s="6">
        <v>0</v>
      </c>
      <c r="M73" s="11"/>
      <c r="N73" s="11"/>
    </row>
    <row r="74" spans="1:14" ht="18" customHeight="1">
      <c r="A74" s="121" t="s">
        <v>1141</v>
      </c>
      <c r="B74" s="7">
        <v>2180</v>
      </c>
      <c r="C74" s="6">
        <v>30</v>
      </c>
      <c r="D74" s="7">
        <v>1875</v>
      </c>
      <c r="E74" s="7">
        <v>1875</v>
      </c>
      <c r="F74" s="11">
        <f t="shared" si="8"/>
        <v>100</v>
      </c>
      <c r="G74" s="11">
        <f t="shared" si="9"/>
        <v>-13.990825688073393</v>
      </c>
      <c r="H74" s="121" t="s">
        <v>1142</v>
      </c>
      <c r="I74" s="6">
        <v>1</v>
      </c>
      <c r="J74" s="6">
        <v>0</v>
      </c>
      <c r="K74" s="6">
        <v>0</v>
      </c>
      <c r="L74" s="6">
        <v>0</v>
      </c>
      <c r="M74" s="11"/>
      <c r="N74" s="11">
        <f t="shared" si="10"/>
        <v>-100</v>
      </c>
    </row>
    <row r="75" spans="1:14" ht="18" customHeight="1">
      <c r="A75" s="121" t="s">
        <v>1143</v>
      </c>
      <c r="B75" s="7">
        <v>2576</v>
      </c>
      <c r="C75" s="6">
        <v>0</v>
      </c>
      <c r="D75" s="7">
        <v>3484</v>
      </c>
      <c r="E75" s="7">
        <v>3484</v>
      </c>
      <c r="F75" s="11">
        <f t="shared" si="8"/>
        <v>100</v>
      </c>
      <c r="G75" s="11">
        <f t="shared" si="9"/>
        <v>35.24844720496895</v>
      </c>
      <c r="H75" s="121" t="s">
        <v>1144</v>
      </c>
      <c r="I75" s="6">
        <v>0</v>
      </c>
      <c r="J75" s="6">
        <v>0</v>
      </c>
      <c r="K75" s="6">
        <v>0</v>
      </c>
      <c r="L75" s="6">
        <v>0</v>
      </c>
      <c r="M75" s="11"/>
      <c r="N75" s="11"/>
    </row>
    <row r="76" spans="1:14" ht="18" customHeight="1">
      <c r="A76" s="121" t="s">
        <v>1145</v>
      </c>
      <c r="B76" s="6">
        <v>114</v>
      </c>
      <c r="C76" s="6">
        <v>0</v>
      </c>
      <c r="D76" s="6">
        <v>14</v>
      </c>
      <c r="E76" s="6">
        <v>14</v>
      </c>
      <c r="F76" s="11">
        <f t="shared" si="8"/>
        <v>100</v>
      </c>
      <c r="G76" s="11">
        <f t="shared" si="9"/>
        <v>-87.71929824561403</v>
      </c>
      <c r="H76" s="121" t="s">
        <v>1146</v>
      </c>
      <c r="I76" s="6">
        <v>0</v>
      </c>
      <c r="J76" s="6">
        <v>0</v>
      </c>
      <c r="K76" s="6">
        <v>0</v>
      </c>
      <c r="L76" s="6">
        <v>0</v>
      </c>
      <c r="M76" s="11"/>
      <c r="N76" s="11"/>
    </row>
    <row r="77" spans="1:14" ht="27.75" customHeight="1">
      <c r="A77" s="121" t="s">
        <v>1147</v>
      </c>
      <c r="B77" s="6">
        <v>380</v>
      </c>
      <c r="C77" s="6">
        <v>10</v>
      </c>
      <c r="D77" s="7">
        <v>1304</v>
      </c>
      <c r="E77" s="7">
        <v>1304</v>
      </c>
      <c r="F77" s="11">
        <f t="shared" si="8"/>
        <v>100</v>
      </c>
      <c r="G77" s="11">
        <f t="shared" si="9"/>
        <v>243.1578947368421</v>
      </c>
      <c r="H77" s="122" t="s">
        <v>1148</v>
      </c>
      <c r="I77" s="6">
        <v>909</v>
      </c>
      <c r="J77" s="6">
        <v>383</v>
      </c>
      <c r="K77" s="7">
        <v>1235</v>
      </c>
      <c r="L77" s="6">
        <v>853</v>
      </c>
      <c r="M77" s="11">
        <f>(L77/K77)*100</f>
        <v>69.06882591093118</v>
      </c>
      <c r="N77" s="11">
        <f t="shared" si="10"/>
        <v>-6.16061606160616</v>
      </c>
    </row>
    <row r="78" spans="1:14" ht="18" customHeight="1">
      <c r="A78" s="121"/>
      <c r="B78" s="6"/>
      <c r="C78" s="6"/>
      <c r="D78" s="6"/>
      <c r="E78" s="6"/>
      <c r="F78" s="11"/>
      <c r="G78" s="11"/>
      <c r="H78" s="121" t="s">
        <v>1149</v>
      </c>
      <c r="I78" s="6">
        <v>901</v>
      </c>
      <c r="J78" s="6">
        <v>377</v>
      </c>
      <c r="K78" s="7">
        <v>1222</v>
      </c>
      <c r="L78" s="6">
        <v>840</v>
      </c>
      <c r="M78" s="11">
        <f>(L78/K78)*100</f>
        <v>68.73977086743044</v>
      </c>
      <c r="N78" s="11">
        <f t="shared" si="10"/>
        <v>-6.770255271920089</v>
      </c>
    </row>
    <row r="79" spans="1:14" ht="18" customHeight="1">
      <c r="A79" s="121"/>
      <c r="B79" s="6"/>
      <c r="C79" s="6"/>
      <c r="D79" s="6"/>
      <c r="E79" s="6"/>
      <c r="F79" s="11"/>
      <c r="G79" s="11"/>
      <c r="H79" s="121" t="s">
        <v>1150</v>
      </c>
      <c r="I79" s="6">
        <v>0</v>
      </c>
      <c r="J79" s="6">
        <v>0</v>
      </c>
      <c r="K79" s="6">
        <v>0</v>
      </c>
      <c r="L79" s="6">
        <v>0</v>
      </c>
      <c r="M79" s="11"/>
      <c r="N79" s="11"/>
    </row>
    <row r="80" spans="1:14" ht="18" customHeight="1">
      <c r="A80" s="122" t="s">
        <v>1151</v>
      </c>
      <c r="B80" s="7">
        <v>4659</v>
      </c>
      <c r="C80" s="6">
        <v>494</v>
      </c>
      <c r="D80" s="7">
        <v>5294</v>
      </c>
      <c r="E80" s="7">
        <v>5286</v>
      </c>
      <c r="F80" s="11">
        <f t="shared" si="8"/>
        <v>99.84888553078957</v>
      </c>
      <c r="G80" s="11">
        <f t="shared" si="9"/>
        <v>13.457823567289118</v>
      </c>
      <c r="H80" s="121" t="s">
        <v>1152</v>
      </c>
      <c r="I80" s="6">
        <v>0</v>
      </c>
      <c r="J80" s="6">
        <v>0</v>
      </c>
      <c r="K80" s="6">
        <v>0</v>
      </c>
      <c r="L80" s="6"/>
      <c r="M80" s="11"/>
      <c r="N80" s="11"/>
    </row>
    <row r="81" spans="1:14" ht="18" customHeight="1">
      <c r="A81" s="121" t="s">
        <v>1153</v>
      </c>
      <c r="B81" s="7">
        <v>3185</v>
      </c>
      <c r="C81" s="6">
        <v>494</v>
      </c>
      <c r="D81" s="7">
        <v>4216</v>
      </c>
      <c r="E81" s="7">
        <v>4216</v>
      </c>
      <c r="F81" s="11">
        <f t="shared" si="8"/>
        <v>100</v>
      </c>
      <c r="G81" s="11">
        <f t="shared" si="9"/>
        <v>32.37048665620094</v>
      </c>
      <c r="H81" s="121" t="s">
        <v>1154</v>
      </c>
      <c r="I81" s="6">
        <v>8</v>
      </c>
      <c r="J81" s="6">
        <v>6</v>
      </c>
      <c r="K81" s="6">
        <v>13</v>
      </c>
      <c r="L81" s="6">
        <v>13</v>
      </c>
      <c r="M81" s="11">
        <f>(L81/K81)*100</f>
        <v>100</v>
      </c>
      <c r="N81" s="11">
        <f t="shared" si="10"/>
        <v>62.5</v>
      </c>
    </row>
    <row r="82" spans="1:14" ht="27" customHeight="1">
      <c r="A82" s="121" t="s">
        <v>1155</v>
      </c>
      <c r="B82" s="6">
        <v>0</v>
      </c>
      <c r="C82" s="6">
        <v>0</v>
      </c>
      <c r="D82" s="6">
        <v>0</v>
      </c>
      <c r="E82" s="6">
        <v>0</v>
      </c>
      <c r="F82" s="11"/>
      <c r="G82" s="11"/>
      <c r="H82" s="121" t="s">
        <v>1156</v>
      </c>
      <c r="I82" s="6">
        <v>0</v>
      </c>
      <c r="J82" s="6">
        <v>0</v>
      </c>
      <c r="K82" s="6">
        <v>0</v>
      </c>
      <c r="L82" s="6">
        <v>0</v>
      </c>
      <c r="M82" s="11"/>
      <c r="N82" s="11"/>
    </row>
    <row r="83" spans="1:14" ht="18" customHeight="1">
      <c r="A83" s="121" t="s">
        <v>1157</v>
      </c>
      <c r="B83" s="6">
        <v>0</v>
      </c>
      <c r="C83" s="6">
        <v>0</v>
      </c>
      <c r="D83" s="6">
        <v>0</v>
      </c>
      <c r="E83" s="6">
        <v>0</v>
      </c>
      <c r="F83" s="11"/>
      <c r="G83" s="11"/>
      <c r="H83" s="122" t="s">
        <v>1158</v>
      </c>
      <c r="I83" s="7">
        <v>7069</v>
      </c>
      <c r="J83" s="7">
        <v>1492</v>
      </c>
      <c r="K83" s="7">
        <v>9117</v>
      </c>
      <c r="L83" s="7">
        <v>9117</v>
      </c>
      <c r="M83" s="11">
        <f>(L83/K83)*100</f>
        <v>100</v>
      </c>
      <c r="N83" s="11">
        <f t="shared" si="10"/>
        <v>28.971565992361015</v>
      </c>
    </row>
    <row r="84" spans="1:14" ht="31.5" customHeight="1">
      <c r="A84" s="121" t="s">
        <v>1159</v>
      </c>
      <c r="B84" s="6">
        <v>262</v>
      </c>
      <c r="C84" s="6">
        <v>0</v>
      </c>
      <c r="D84" s="6">
        <v>456</v>
      </c>
      <c r="E84" s="6">
        <v>448</v>
      </c>
      <c r="F84" s="11">
        <f t="shared" si="8"/>
        <v>98.24561403508771</v>
      </c>
      <c r="G84" s="11">
        <f t="shared" si="9"/>
        <v>70.99236641221374</v>
      </c>
      <c r="H84" s="121" t="s">
        <v>1160</v>
      </c>
      <c r="I84" s="7">
        <v>5131</v>
      </c>
      <c r="J84" s="6">
        <v>0</v>
      </c>
      <c r="K84" s="7">
        <v>7587</v>
      </c>
      <c r="L84" s="7">
        <v>7587</v>
      </c>
      <c r="M84" s="11">
        <f>(L84/K84)*100</f>
        <v>100</v>
      </c>
      <c r="N84" s="11">
        <f t="shared" si="10"/>
        <v>47.86591307737283</v>
      </c>
    </row>
    <row r="85" spans="1:14" ht="18" customHeight="1">
      <c r="A85" s="121" t="s">
        <v>1161</v>
      </c>
      <c r="B85" s="6">
        <v>0</v>
      </c>
      <c r="C85" s="6">
        <v>0</v>
      </c>
      <c r="D85" s="6">
        <v>0</v>
      </c>
      <c r="E85" s="6">
        <v>0</v>
      </c>
      <c r="F85" s="11"/>
      <c r="G85" s="11"/>
      <c r="H85" s="121" t="s">
        <v>1162</v>
      </c>
      <c r="I85" s="7">
        <v>1938</v>
      </c>
      <c r="J85" s="7">
        <v>1492</v>
      </c>
      <c r="K85" s="7">
        <v>1530</v>
      </c>
      <c r="L85" s="7">
        <v>1530</v>
      </c>
      <c r="M85" s="11">
        <f>(L85/K85)*100</f>
        <v>100</v>
      </c>
      <c r="N85" s="11">
        <f t="shared" si="10"/>
        <v>-21.052631578947366</v>
      </c>
    </row>
    <row r="86" spans="1:14" ht="18" customHeight="1">
      <c r="A86" s="121" t="s">
        <v>1163</v>
      </c>
      <c r="B86" s="7">
        <v>1212</v>
      </c>
      <c r="C86" s="6">
        <v>0</v>
      </c>
      <c r="D86" s="6">
        <v>622</v>
      </c>
      <c r="E86" s="6">
        <v>622</v>
      </c>
      <c r="F86" s="11">
        <f t="shared" si="8"/>
        <v>100</v>
      </c>
      <c r="G86" s="11">
        <f t="shared" si="9"/>
        <v>-48.67986798679868</v>
      </c>
      <c r="H86" s="121" t="s">
        <v>1164</v>
      </c>
      <c r="I86" s="6">
        <v>0</v>
      </c>
      <c r="J86" s="6">
        <v>0</v>
      </c>
      <c r="K86" s="6">
        <v>0</v>
      </c>
      <c r="L86" s="6">
        <v>0</v>
      </c>
      <c r="M86" s="11"/>
      <c r="N86" s="11"/>
    </row>
    <row r="87" spans="1:14" ht="32.25" customHeight="1">
      <c r="A87" s="122" t="s">
        <v>1165</v>
      </c>
      <c r="B87" s="6">
        <v>941</v>
      </c>
      <c r="C87" s="6">
        <v>130</v>
      </c>
      <c r="D87" s="7">
        <v>1278</v>
      </c>
      <c r="E87" s="7">
        <v>1278</v>
      </c>
      <c r="F87" s="11">
        <f t="shared" si="8"/>
        <v>100</v>
      </c>
      <c r="G87" s="11">
        <f t="shared" si="9"/>
        <v>35.812964930924544</v>
      </c>
      <c r="H87" s="122" t="s">
        <v>1166</v>
      </c>
      <c r="I87" s="6">
        <v>384</v>
      </c>
      <c r="J87" s="6">
        <v>363</v>
      </c>
      <c r="K87" s="6">
        <v>477</v>
      </c>
      <c r="L87" s="6">
        <v>477</v>
      </c>
      <c r="M87" s="11">
        <f>(L87/K87)*100</f>
        <v>100</v>
      </c>
      <c r="N87" s="11">
        <f t="shared" si="10"/>
        <v>24.21875</v>
      </c>
    </row>
    <row r="88" spans="1:14" ht="18" customHeight="1">
      <c r="A88" s="121" t="s">
        <v>1167</v>
      </c>
      <c r="B88" s="6">
        <v>300</v>
      </c>
      <c r="C88" s="6">
        <v>0</v>
      </c>
      <c r="D88" s="6">
        <v>0</v>
      </c>
      <c r="E88" s="6">
        <v>0</v>
      </c>
      <c r="F88" s="11"/>
      <c r="G88" s="11">
        <f t="shared" si="9"/>
        <v>-100</v>
      </c>
      <c r="H88" s="121" t="s">
        <v>1168</v>
      </c>
      <c r="I88" s="6">
        <v>369</v>
      </c>
      <c r="J88" s="6">
        <v>363</v>
      </c>
      <c r="K88" s="6">
        <v>432</v>
      </c>
      <c r="L88" s="6">
        <v>432</v>
      </c>
      <c r="M88" s="11">
        <f>(L88/K88)*100</f>
        <v>100</v>
      </c>
      <c r="N88" s="11">
        <f t="shared" si="10"/>
        <v>17.073170731707318</v>
      </c>
    </row>
    <row r="89" spans="1:14" ht="18" customHeight="1">
      <c r="A89" s="121" t="s">
        <v>1169</v>
      </c>
      <c r="B89" s="6">
        <v>0</v>
      </c>
      <c r="C89" s="6">
        <v>0</v>
      </c>
      <c r="D89" s="6">
        <v>0</v>
      </c>
      <c r="E89" s="6"/>
      <c r="F89" s="11"/>
      <c r="G89" s="11"/>
      <c r="H89" s="121" t="s">
        <v>1170</v>
      </c>
      <c r="I89" s="6">
        <v>15</v>
      </c>
      <c r="J89" s="6">
        <v>0</v>
      </c>
      <c r="K89" s="6">
        <v>45</v>
      </c>
      <c r="L89" s="6">
        <v>45</v>
      </c>
      <c r="M89" s="11">
        <f>(L89/K89)*100</f>
        <v>100</v>
      </c>
      <c r="N89" s="11">
        <f t="shared" si="10"/>
        <v>200</v>
      </c>
    </row>
    <row r="90" spans="1:14" ht="18" customHeight="1">
      <c r="A90" s="121" t="s">
        <v>1171</v>
      </c>
      <c r="B90" s="6">
        <v>0</v>
      </c>
      <c r="C90" s="6">
        <v>0</v>
      </c>
      <c r="D90" s="6">
        <v>0</v>
      </c>
      <c r="E90" s="6">
        <v>0</v>
      </c>
      <c r="F90" s="11"/>
      <c r="G90" s="11"/>
      <c r="H90" s="122" t="s">
        <v>1172</v>
      </c>
      <c r="I90" s="6">
        <v>0</v>
      </c>
      <c r="J90" s="7">
        <v>2000</v>
      </c>
      <c r="K90" s="6">
        <v>0</v>
      </c>
      <c r="L90" s="6">
        <v>0</v>
      </c>
      <c r="M90" s="11"/>
      <c r="N90" s="11"/>
    </row>
    <row r="91" spans="1:14" ht="29.25" customHeight="1">
      <c r="A91" s="122" t="s">
        <v>1173</v>
      </c>
      <c r="B91" s="6">
        <v>307</v>
      </c>
      <c r="C91" s="6">
        <v>0</v>
      </c>
      <c r="D91" s="6">
        <v>272</v>
      </c>
      <c r="E91" s="6">
        <v>272</v>
      </c>
      <c r="F91" s="11">
        <f t="shared" si="8"/>
        <v>100</v>
      </c>
      <c r="G91" s="11">
        <f t="shared" si="9"/>
        <v>-11.400651465798045</v>
      </c>
      <c r="H91" s="122" t="s">
        <v>1174</v>
      </c>
      <c r="I91" s="7">
        <v>5149</v>
      </c>
      <c r="J91" s="7">
        <v>9874</v>
      </c>
      <c r="K91" s="7">
        <v>4677</v>
      </c>
      <c r="L91" s="6">
        <v>770</v>
      </c>
      <c r="M91" s="11">
        <f>(L91/K91)*100</f>
        <v>16.46354500748343</v>
      </c>
      <c r="N91" s="11">
        <f t="shared" si="10"/>
        <v>-85.04563993008351</v>
      </c>
    </row>
    <row r="92" spans="1:14" ht="18" customHeight="1">
      <c r="A92" s="121" t="s">
        <v>1175</v>
      </c>
      <c r="B92" s="6">
        <v>306</v>
      </c>
      <c r="C92" s="6">
        <v>0</v>
      </c>
      <c r="D92" s="6">
        <v>241</v>
      </c>
      <c r="E92" s="6">
        <v>241</v>
      </c>
      <c r="F92" s="11">
        <f t="shared" si="8"/>
        <v>100</v>
      </c>
      <c r="G92" s="11">
        <f t="shared" si="9"/>
        <v>-21.241830065359476</v>
      </c>
      <c r="H92" s="121" t="s">
        <v>1176</v>
      </c>
      <c r="I92" s="6">
        <v>0</v>
      </c>
      <c r="J92" s="6">
        <v>0</v>
      </c>
      <c r="K92" s="6">
        <v>0</v>
      </c>
      <c r="L92" s="6">
        <v>0</v>
      </c>
      <c r="M92" s="11"/>
      <c r="N92" s="11"/>
    </row>
    <row r="93" spans="1:14" ht="24" customHeight="1">
      <c r="A93" s="121" t="s">
        <v>1177</v>
      </c>
      <c r="B93" s="6">
        <v>1</v>
      </c>
      <c r="C93" s="6">
        <v>0</v>
      </c>
      <c r="D93" s="6">
        <v>31</v>
      </c>
      <c r="E93" s="6">
        <v>31</v>
      </c>
      <c r="F93" s="11">
        <f t="shared" si="8"/>
        <v>100</v>
      </c>
      <c r="G93" s="11"/>
      <c r="H93" s="121" t="s">
        <v>1178</v>
      </c>
      <c r="I93" s="7">
        <v>5149</v>
      </c>
      <c r="J93" s="7">
        <v>9874</v>
      </c>
      <c r="K93" s="7">
        <v>4677</v>
      </c>
      <c r="L93" s="6">
        <v>770</v>
      </c>
      <c r="M93" s="11">
        <f>(L93/K93)*100</f>
        <v>16.46354500748343</v>
      </c>
      <c r="N93" s="11">
        <f t="shared" si="10"/>
        <v>-85.04563993008351</v>
      </c>
    </row>
    <row r="94" spans="1:14" ht="18" customHeight="1">
      <c r="A94" s="123"/>
      <c r="B94" s="22"/>
      <c r="C94" s="22"/>
      <c r="D94" s="22"/>
      <c r="E94" s="22"/>
      <c r="F94" s="22"/>
      <c r="G94" s="22"/>
      <c r="H94" s="127" t="s">
        <v>1179</v>
      </c>
      <c r="I94" s="7">
        <v>159328</v>
      </c>
      <c r="J94" s="7">
        <v>69668</v>
      </c>
      <c r="K94" s="7">
        <v>201122</v>
      </c>
      <c r="L94" s="7">
        <v>194442</v>
      </c>
      <c r="M94" s="11">
        <f>(L94/K94)*100</f>
        <v>96.67863286960153</v>
      </c>
      <c r="N94" s="11">
        <f t="shared" si="10"/>
        <v>22.038813014661578</v>
      </c>
    </row>
  </sheetData>
  <sheetProtection/>
  <mergeCells count="2">
    <mergeCell ref="A1:N1"/>
    <mergeCell ref="A2:N2"/>
  </mergeCells>
  <printOptions/>
  <pageMargins left="0.3937007874015748" right="0.2755905511811024" top="0.3937007874015748" bottom="0.3937007874015748" header="0.31496062992125984" footer="0.15748031496062992"/>
  <pageSetup horizontalDpi="600" verticalDpi="600" orientation="landscape" paperSize="9" scale="81"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N96"/>
  <sheetViews>
    <sheetView zoomScalePageLayoutView="0" workbookViewId="0" topLeftCell="A1">
      <selection activeCell="A1" sqref="A1:N1"/>
    </sheetView>
  </sheetViews>
  <sheetFormatPr defaultColWidth="9.00390625" defaultRowHeight="14.25"/>
  <cols>
    <col min="1" max="1" width="21.25390625" style="124" customWidth="1"/>
    <col min="2" max="2" width="7.875" style="0" customWidth="1"/>
    <col min="3" max="6" width="8.75390625" style="0" customWidth="1"/>
    <col min="7" max="7" width="8.875" style="0" customWidth="1"/>
    <col min="8" max="8" width="16.75390625" style="124" customWidth="1"/>
    <col min="9" max="9" width="7.75390625" style="0" customWidth="1"/>
    <col min="10" max="10" width="8.00390625" style="0" customWidth="1"/>
    <col min="11" max="13" width="8.75390625" style="0" customWidth="1"/>
    <col min="14" max="14" width="9.625" style="0" customWidth="1"/>
  </cols>
  <sheetData>
    <row r="1" spans="1:14" ht="39" customHeight="1">
      <c r="A1" s="263" t="s">
        <v>231</v>
      </c>
      <c r="B1" s="261"/>
      <c r="C1" s="261"/>
      <c r="D1" s="261"/>
      <c r="E1" s="261"/>
      <c r="F1" s="261"/>
      <c r="G1" s="261"/>
      <c r="H1" s="261"/>
      <c r="I1" s="261"/>
      <c r="J1" s="261"/>
      <c r="K1" s="261"/>
      <c r="L1" s="261"/>
      <c r="M1" s="261"/>
      <c r="N1" s="261"/>
    </row>
    <row r="2" spans="1:14" ht="24.75" customHeight="1">
      <c r="A2" s="262" t="s">
        <v>1002</v>
      </c>
      <c r="B2" s="262"/>
      <c r="C2" s="262"/>
      <c r="D2" s="262"/>
      <c r="E2" s="262"/>
      <c r="F2" s="262"/>
      <c r="G2" s="262"/>
      <c r="H2" s="262"/>
      <c r="I2" s="262"/>
      <c r="J2" s="262"/>
      <c r="K2" s="262"/>
      <c r="L2" s="262"/>
      <c r="M2" s="262"/>
      <c r="N2" s="262"/>
    </row>
    <row r="3" spans="1:14" ht="58.5" customHeight="1">
      <c r="A3" s="147" t="s">
        <v>1003</v>
      </c>
      <c r="B3" s="147" t="s">
        <v>1004</v>
      </c>
      <c r="C3" s="147" t="s">
        <v>1005</v>
      </c>
      <c r="D3" s="147" t="s">
        <v>1006</v>
      </c>
      <c r="E3" s="147" t="s">
        <v>1007</v>
      </c>
      <c r="F3" s="147" t="s">
        <v>1008</v>
      </c>
      <c r="G3" s="147" t="s">
        <v>1009</v>
      </c>
      <c r="H3" s="147" t="s">
        <v>1003</v>
      </c>
      <c r="I3" s="147" t="s">
        <v>1004</v>
      </c>
      <c r="J3" s="147" t="s">
        <v>1005</v>
      </c>
      <c r="K3" s="147" t="s">
        <v>1006</v>
      </c>
      <c r="L3" s="147" t="s">
        <v>1007</v>
      </c>
      <c r="M3" s="147" t="s">
        <v>1008</v>
      </c>
      <c r="N3" s="147" t="s">
        <v>1009</v>
      </c>
    </row>
    <row r="4" spans="1:14" ht="18" customHeight="1">
      <c r="A4" s="131" t="s">
        <v>1010</v>
      </c>
      <c r="B4" s="132">
        <v>15599</v>
      </c>
      <c r="C4" s="132">
        <v>7794</v>
      </c>
      <c r="D4" s="132">
        <v>23380</v>
      </c>
      <c r="E4" s="132">
        <v>23368</v>
      </c>
      <c r="F4" s="133">
        <f>(E4/D4)*100</f>
        <v>99.9486740804106</v>
      </c>
      <c r="G4" s="133">
        <f>((E4-B4)/B4)*100</f>
        <v>49.80447464581063</v>
      </c>
      <c r="H4" s="134" t="s">
        <v>1011</v>
      </c>
      <c r="I4" s="135">
        <v>0</v>
      </c>
      <c r="J4" s="135">
        <v>0</v>
      </c>
      <c r="K4" s="135">
        <v>0</v>
      </c>
      <c r="L4" s="135">
        <v>0</v>
      </c>
      <c r="M4" s="133"/>
      <c r="N4" s="133"/>
    </row>
    <row r="5" spans="1:14" ht="18" customHeight="1">
      <c r="A5" s="136" t="s">
        <v>1012</v>
      </c>
      <c r="B5" s="137">
        <v>296</v>
      </c>
      <c r="C5" s="137">
        <v>317</v>
      </c>
      <c r="D5" s="137">
        <v>426</v>
      </c>
      <c r="E5" s="137">
        <v>414</v>
      </c>
      <c r="F5" s="133">
        <f aca="true" t="shared" si="0" ref="F5:F68">(E5/D5)*100</f>
        <v>97.1830985915493</v>
      </c>
      <c r="G5" s="133">
        <f aca="true" t="shared" si="1" ref="G5:G66">((E5-B5)/B5)*100</f>
        <v>39.86486486486486</v>
      </c>
      <c r="H5" s="138" t="s">
        <v>1013</v>
      </c>
      <c r="I5" s="137">
        <v>81</v>
      </c>
      <c r="J5" s="137">
        <v>77</v>
      </c>
      <c r="K5" s="137">
        <v>90</v>
      </c>
      <c r="L5" s="137">
        <v>90</v>
      </c>
      <c r="M5" s="133">
        <f aca="true" t="shared" si="2" ref="M5:M68">(L5/K5)*100</f>
        <v>100</v>
      </c>
      <c r="N5" s="133">
        <f aca="true" t="shared" si="3" ref="N5:N68">((L5-I5)/I5)*100</f>
        <v>11.11111111111111</v>
      </c>
    </row>
    <row r="6" spans="1:14" ht="18" customHeight="1">
      <c r="A6" s="136" t="s">
        <v>1014</v>
      </c>
      <c r="B6" s="137">
        <v>221</v>
      </c>
      <c r="C6" s="137">
        <v>190</v>
      </c>
      <c r="D6" s="137">
        <v>274</v>
      </c>
      <c r="E6" s="137">
        <v>274</v>
      </c>
      <c r="F6" s="133">
        <f t="shared" si="0"/>
        <v>100</v>
      </c>
      <c r="G6" s="133">
        <f t="shared" si="1"/>
        <v>23.981900452488688</v>
      </c>
      <c r="H6" s="138" t="s">
        <v>1015</v>
      </c>
      <c r="I6" s="139">
        <v>8453</v>
      </c>
      <c r="J6" s="139">
        <v>3892</v>
      </c>
      <c r="K6" s="139">
        <v>10691</v>
      </c>
      <c r="L6" s="139">
        <v>10691</v>
      </c>
      <c r="M6" s="133">
        <f t="shared" si="2"/>
        <v>100</v>
      </c>
      <c r="N6" s="133">
        <f t="shared" si="3"/>
        <v>26.4758074056548</v>
      </c>
    </row>
    <row r="7" spans="1:14" ht="18" customHeight="1">
      <c r="A7" s="136" t="s">
        <v>1016</v>
      </c>
      <c r="B7" s="139">
        <v>5517</v>
      </c>
      <c r="C7" s="139">
        <v>3524</v>
      </c>
      <c r="D7" s="139">
        <v>9373</v>
      </c>
      <c r="E7" s="139">
        <v>9373</v>
      </c>
      <c r="F7" s="133">
        <f t="shared" si="0"/>
        <v>100</v>
      </c>
      <c r="G7" s="133">
        <f t="shared" si="1"/>
        <v>69.89305782127968</v>
      </c>
      <c r="H7" s="136" t="s">
        <v>1017</v>
      </c>
      <c r="I7" s="137">
        <v>459</v>
      </c>
      <c r="J7" s="137">
        <v>211</v>
      </c>
      <c r="K7" s="137">
        <v>404</v>
      </c>
      <c r="L7" s="137">
        <v>404</v>
      </c>
      <c r="M7" s="133">
        <f t="shared" si="2"/>
        <v>100</v>
      </c>
      <c r="N7" s="133">
        <f t="shared" si="3"/>
        <v>-11.982570806100219</v>
      </c>
    </row>
    <row r="8" spans="1:14" ht="18" customHeight="1">
      <c r="A8" s="136" t="s">
        <v>1018</v>
      </c>
      <c r="B8" s="137">
        <v>221</v>
      </c>
      <c r="C8" s="137">
        <v>178</v>
      </c>
      <c r="D8" s="137">
        <v>313</v>
      </c>
      <c r="E8" s="137">
        <v>313</v>
      </c>
      <c r="F8" s="133">
        <f t="shared" si="0"/>
        <v>100</v>
      </c>
      <c r="G8" s="133">
        <f t="shared" si="1"/>
        <v>41.6289592760181</v>
      </c>
      <c r="H8" s="136" t="s">
        <v>1019</v>
      </c>
      <c r="I8" s="139">
        <v>5538</v>
      </c>
      <c r="J8" s="139">
        <v>2534</v>
      </c>
      <c r="K8" s="139">
        <v>6117</v>
      </c>
      <c r="L8" s="139">
        <v>6117</v>
      </c>
      <c r="M8" s="133">
        <f t="shared" si="2"/>
        <v>100</v>
      </c>
      <c r="N8" s="133">
        <f t="shared" si="3"/>
        <v>10.455037919826653</v>
      </c>
    </row>
    <row r="9" spans="1:14" ht="18" customHeight="1">
      <c r="A9" s="136" t="s">
        <v>1020</v>
      </c>
      <c r="B9" s="137">
        <v>138</v>
      </c>
      <c r="C9" s="137">
        <v>107</v>
      </c>
      <c r="D9" s="137">
        <v>223</v>
      </c>
      <c r="E9" s="137">
        <v>223</v>
      </c>
      <c r="F9" s="133">
        <f t="shared" si="0"/>
        <v>100</v>
      </c>
      <c r="G9" s="133">
        <f t="shared" si="1"/>
        <v>61.59420289855072</v>
      </c>
      <c r="H9" s="136" t="s">
        <v>1021</v>
      </c>
      <c r="I9" s="137">
        <v>0</v>
      </c>
      <c r="J9" s="137">
        <v>0</v>
      </c>
      <c r="K9" s="137">
        <v>0</v>
      </c>
      <c r="L9" s="137">
        <v>0</v>
      </c>
      <c r="M9" s="133"/>
      <c r="N9" s="133"/>
    </row>
    <row r="10" spans="1:14" ht="18" customHeight="1">
      <c r="A10" s="136" t="s">
        <v>1022</v>
      </c>
      <c r="B10" s="139">
        <v>1090</v>
      </c>
      <c r="C10" s="137">
        <v>717</v>
      </c>
      <c r="D10" s="139">
        <v>1107</v>
      </c>
      <c r="E10" s="139">
        <v>1107</v>
      </c>
      <c r="F10" s="133">
        <f t="shared" si="0"/>
        <v>100</v>
      </c>
      <c r="G10" s="133">
        <f t="shared" si="1"/>
        <v>1.5596330275229358</v>
      </c>
      <c r="H10" s="136" t="s">
        <v>1023</v>
      </c>
      <c r="I10" s="137">
        <v>537</v>
      </c>
      <c r="J10" s="137">
        <v>291</v>
      </c>
      <c r="K10" s="137">
        <v>817</v>
      </c>
      <c r="L10" s="137">
        <v>817</v>
      </c>
      <c r="M10" s="133">
        <f t="shared" si="2"/>
        <v>100</v>
      </c>
      <c r="N10" s="133">
        <f t="shared" si="3"/>
        <v>52.1415270018622</v>
      </c>
    </row>
    <row r="11" spans="1:14" ht="18" customHeight="1">
      <c r="A11" s="136" t="s">
        <v>1024</v>
      </c>
      <c r="B11" s="137">
        <v>452</v>
      </c>
      <c r="C11" s="137">
        <v>0</v>
      </c>
      <c r="D11" s="139">
        <v>1112</v>
      </c>
      <c r="E11" s="139">
        <v>1112</v>
      </c>
      <c r="F11" s="133">
        <f t="shared" si="0"/>
        <v>100</v>
      </c>
      <c r="G11" s="133">
        <f t="shared" si="1"/>
        <v>146.01769911504425</v>
      </c>
      <c r="H11" s="136" t="s">
        <v>1025</v>
      </c>
      <c r="I11" s="139">
        <v>1466</v>
      </c>
      <c r="J11" s="137">
        <v>581</v>
      </c>
      <c r="K11" s="139">
        <v>2651</v>
      </c>
      <c r="L11" s="139">
        <v>2651</v>
      </c>
      <c r="M11" s="133">
        <f t="shared" si="2"/>
        <v>100</v>
      </c>
      <c r="N11" s="133">
        <f t="shared" si="3"/>
        <v>80.83219645293315</v>
      </c>
    </row>
    <row r="12" spans="1:14" ht="18" customHeight="1">
      <c r="A12" s="136" t="s">
        <v>1026</v>
      </c>
      <c r="B12" s="137">
        <v>224</v>
      </c>
      <c r="C12" s="137">
        <v>132</v>
      </c>
      <c r="D12" s="137">
        <v>289</v>
      </c>
      <c r="E12" s="137">
        <v>289</v>
      </c>
      <c r="F12" s="133">
        <f t="shared" si="0"/>
        <v>100</v>
      </c>
      <c r="G12" s="133">
        <f t="shared" si="1"/>
        <v>29.017857142857146</v>
      </c>
      <c r="H12" s="136" t="s">
        <v>1027</v>
      </c>
      <c r="I12" s="137">
        <v>453</v>
      </c>
      <c r="J12" s="137">
        <v>273</v>
      </c>
      <c r="K12" s="137">
        <v>700</v>
      </c>
      <c r="L12" s="137">
        <v>700</v>
      </c>
      <c r="M12" s="133">
        <f t="shared" si="2"/>
        <v>100</v>
      </c>
      <c r="N12" s="133">
        <f t="shared" si="3"/>
        <v>54.52538631346579</v>
      </c>
    </row>
    <row r="13" spans="1:14" ht="18" customHeight="1">
      <c r="A13" s="136" t="s">
        <v>1028</v>
      </c>
      <c r="B13" s="137">
        <v>0</v>
      </c>
      <c r="C13" s="137">
        <v>0</v>
      </c>
      <c r="D13" s="137">
        <v>0</v>
      </c>
      <c r="E13" s="137">
        <v>0</v>
      </c>
      <c r="F13" s="133"/>
      <c r="G13" s="133"/>
      <c r="H13" s="136" t="s">
        <v>1029</v>
      </c>
      <c r="I13" s="137">
        <v>0</v>
      </c>
      <c r="J13" s="137">
        <v>2</v>
      </c>
      <c r="K13" s="137">
        <v>2</v>
      </c>
      <c r="L13" s="137">
        <v>2</v>
      </c>
      <c r="M13" s="133">
        <f t="shared" si="2"/>
        <v>100</v>
      </c>
      <c r="N13" s="133"/>
    </row>
    <row r="14" spans="1:14" ht="18" customHeight="1">
      <c r="A14" s="136" t="s">
        <v>1030</v>
      </c>
      <c r="B14" s="137">
        <v>211</v>
      </c>
      <c r="C14" s="137">
        <v>215</v>
      </c>
      <c r="D14" s="137">
        <v>388</v>
      </c>
      <c r="E14" s="137">
        <v>388</v>
      </c>
      <c r="F14" s="133">
        <f t="shared" si="0"/>
        <v>100</v>
      </c>
      <c r="G14" s="133">
        <f t="shared" si="1"/>
        <v>83.88625592417061</v>
      </c>
      <c r="H14" s="136" t="s">
        <v>1031</v>
      </c>
      <c r="I14" s="137">
        <v>0</v>
      </c>
      <c r="J14" s="137">
        <v>0</v>
      </c>
      <c r="K14" s="137">
        <v>0</v>
      </c>
      <c r="L14" s="137">
        <v>0</v>
      </c>
      <c r="M14" s="133"/>
      <c r="N14" s="133"/>
    </row>
    <row r="15" spans="1:14" ht="18" customHeight="1">
      <c r="A15" s="136" t="s">
        <v>1032</v>
      </c>
      <c r="B15" s="137">
        <v>254</v>
      </c>
      <c r="C15" s="137">
        <v>228</v>
      </c>
      <c r="D15" s="137">
        <v>381</v>
      </c>
      <c r="E15" s="137">
        <v>381</v>
      </c>
      <c r="F15" s="133">
        <f t="shared" si="0"/>
        <v>100</v>
      </c>
      <c r="G15" s="133">
        <f t="shared" si="1"/>
        <v>50</v>
      </c>
      <c r="H15" s="140" t="s">
        <v>1033</v>
      </c>
      <c r="I15" s="139">
        <v>35359</v>
      </c>
      <c r="J15" s="139">
        <v>25851</v>
      </c>
      <c r="K15" s="139">
        <v>41490</v>
      </c>
      <c r="L15" s="139">
        <v>41326</v>
      </c>
      <c r="M15" s="133">
        <f t="shared" si="2"/>
        <v>99.60472402988671</v>
      </c>
      <c r="N15" s="133">
        <f t="shared" si="3"/>
        <v>16.875477247659717</v>
      </c>
    </row>
    <row r="16" spans="1:14" ht="18" customHeight="1">
      <c r="A16" s="136" t="s">
        <v>1034</v>
      </c>
      <c r="B16" s="137">
        <v>241</v>
      </c>
      <c r="C16" s="137">
        <v>205</v>
      </c>
      <c r="D16" s="137">
        <v>241</v>
      </c>
      <c r="E16" s="137">
        <v>241</v>
      </c>
      <c r="F16" s="133">
        <f t="shared" si="0"/>
        <v>100</v>
      </c>
      <c r="G16" s="133">
        <f t="shared" si="1"/>
        <v>0</v>
      </c>
      <c r="H16" s="136" t="s">
        <v>1035</v>
      </c>
      <c r="I16" s="139">
        <v>1066</v>
      </c>
      <c r="J16" s="137">
        <v>691</v>
      </c>
      <c r="K16" s="137">
        <v>990</v>
      </c>
      <c r="L16" s="137">
        <v>990</v>
      </c>
      <c r="M16" s="133">
        <f t="shared" si="2"/>
        <v>100</v>
      </c>
      <c r="N16" s="133">
        <f t="shared" si="3"/>
        <v>-7.129455909943714</v>
      </c>
    </row>
    <row r="17" spans="1:14" ht="18" customHeight="1">
      <c r="A17" s="136" t="s">
        <v>1036</v>
      </c>
      <c r="B17" s="137">
        <v>0</v>
      </c>
      <c r="C17" s="137">
        <v>0</v>
      </c>
      <c r="D17" s="137">
        <v>0</v>
      </c>
      <c r="E17" s="137">
        <v>0</v>
      </c>
      <c r="F17" s="133"/>
      <c r="G17" s="133"/>
      <c r="H17" s="136" t="s">
        <v>1037</v>
      </c>
      <c r="I17" s="139">
        <v>33275</v>
      </c>
      <c r="J17" s="139">
        <v>24131</v>
      </c>
      <c r="K17" s="139">
        <v>38599</v>
      </c>
      <c r="L17" s="139">
        <v>38599</v>
      </c>
      <c r="M17" s="133">
        <f t="shared" si="2"/>
        <v>100</v>
      </c>
      <c r="N17" s="133">
        <f t="shared" si="3"/>
        <v>16</v>
      </c>
    </row>
    <row r="18" spans="1:14" ht="18" customHeight="1">
      <c r="A18" s="136" t="s">
        <v>1038</v>
      </c>
      <c r="B18" s="137">
        <v>8</v>
      </c>
      <c r="C18" s="137">
        <v>0</v>
      </c>
      <c r="D18" s="137">
        <v>652</v>
      </c>
      <c r="E18" s="137">
        <v>652</v>
      </c>
      <c r="F18" s="133">
        <f t="shared" si="0"/>
        <v>100</v>
      </c>
      <c r="G18" s="133"/>
      <c r="H18" s="136" t="s">
        <v>1039</v>
      </c>
      <c r="I18" s="137">
        <v>667</v>
      </c>
      <c r="J18" s="137">
        <v>329</v>
      </c>
      <c r="K18" s="137">
        <v>369</v>
      </c>
      <c r="L18" s="137">
        <v>369</v>
      </c>
      <c r="M18" s="133">
        <f t="shared" si="2"/>
        <v>100</v>
      </c>
      <c r="N18" s="133">
        <f t="shared" si="3"/>
        <v>-44.677661169415295</v>
      </c>
    </row>
    <row r="19" spans="1:14" ht="18" customHeight="1">
      <c r="A19" s="136" t="s">
        <v>1040</v>
      </c>
      <c r="B19" s="137">
        <v>0</v>
      </c>
      <c r="C19" s="137">
        <v>0</v>
      </c>
      <c r="D19" s="137">
        <v>149</v>
      </c>
      <c r="E19" s="137">
        <v>149</v>
      </c>
      <c r="F19" s="133">
        <f t="shared" si="0"/>
        <v>100</v>
      </c>
      <c r="G19" s="133"/>
      <c r="H19" s="136" t="s">
        <v>1041</v>
      </c>
      <c r="I19" s="137">
        <v>0</v>
      </c>
      <c r="J19" s="137">
        <v>0</v>
      </c>
      <c r="K19" s="137">
        <v>0</v>
      </c>
      <c r="L19" s="137">
        <v>0</v>
      </c>
      <c r="M19" s="133"/>
      <c r="N19" s="133"/>
    </row>
    <row r="20" spans="1:14" ht="18" customHeight="1">
      <c r="A20" s="136" t="s">
        <v>1042</v>
      </c>
      <c r="B20" s="137">
        <v>40</v>
      </c>
      <c r="C20" s="137">
        <v>36</v>
      </c>
      <c r="D20" s="137">
        <v>83</v>
      </c>
      <c r="E20" s="137">
        <v>83</v>
      </c>
      <c r="F20" s="133">
        <f t="shared" si="0"/>
        <v>100</v>
      </c>
      <c r="G20" s="133">
        <f t="shared" si="1"/>
        <v>107.5</v>
      </c>
      <c r="H20" s="136" t="s">
        <v>1043</v>
      </c>
      <c r="I20" s="137">
        <v>0</v>
      </c>
      <c r="J20" s="137">
        <v>0</v>
      </c>
      <c r="K20" s="137">
        <v>0</v>
      </c>
      <c r="L20" s="137">
        <v>0</v>
      </c>
      <c r="M20" s="133"/>
      <c r="N20" s="133"/>
    </row>
    <row r="21" spans="1:14" ht="18" customHeight="1">
      <c r="A21" s="136" t="s">
        <v>1044</v>
      </c>
      <c r="B21" s="137">
        <v>14</v>
      </c>
      <c r="C21" s="137">
        <v>13</v>
      </c>
      <c r="D21" s="137">
        <v>5</v>
      </c>
      <c r="E21" s="137">
        <v>5</v>
      </c>
      <c r="F21" s="133">
        <f t="shared" si="0"/>
        <v>100</v>
      </c>
      <c r="G21" s="133">
        <f t="shared" si="1"/>
        <v>-64.28571428571429</v>
      </c>
      <c r="H21" s="136" t="s">
        <v>1045</v>
      </c>
      <c r="I21" s="137">
        <v>0</v>
      </c>
      <c r="J21" s="137">
        <v>0</v>
      </c>
      <c r="K21" s="137">
        <v>0</v>
      </c>
      <c r="L21" s="137">
        <v>0</v>
      </c>
      <c r="M21" s="133"/>
      <c r="N21" s="133"/>
    </row>
    <row r="22" spans="1:14" ht="18" customHeight="1">
      <c r="A22" s="136" t="s">
        <v>1046</v>
      </c>
      <c r="B22" s="137">
        <v>283</v>
      </c>
      <c r="C22" s="137">
        <v>88</v>
      </c>
      <c r="D22" s="137">
        <v>252</v>
      </c>
      <c r="E22" s="137">
        <v>252</v>
      </c>
      <c r="F22" s="133">
        <f t="shared" si="0"/>
        <v>100</v>
      </c>
      <c r="G22" s="133">
        <f t="shared" si="1"/>
        <v>-10.954063604240282</v>
      </c>
      <c r="H22" s="136" t="s">
        <v>1047</v>
      </c>
      <c r="I22" s="137">
        <v>6</v>
      </c>
      <c r="J22" s="137">
        <v>24</v>
      </c>
      <c r="K22" s="137">
        <v>172</v>
      </c>
      <c r="L22" s="137">
        <v>172</v>
      </c>
      <c r="M22" s="133">
        <f t="shared" si="2"/>
        <v>100</v>
      </c>
      <c r="N22" s="133"/>
    </row>
    <row r="23" spans="1:14" ht="18" customHeight="1">
      <c r="A23" s="136" t="s">
        <v>1048</v>
      </c>
      <c r="B23" s="137">
        <v>142</v>
      </c>
      <c r="C23" s="137">
        <v>46</v>
      </c>
      <c r="D23" s="137">
        <v>98</v>
      </c>
      <c r="E23" s="137">
        <v>98</v>
      </c>
      <c r="F23" s="133">
        <f t="shared" si="0"/>
        <v>100</v>
      </c>
      <c r="G23" s="133">
        <f t="shared" si="1"/>
        <v>-30.985915492957744</v>
      </c>
      <c r="H23" s="136" t="s">
        <v>1049</v>
      </c>
      <c r="I23" s="137">
        <v>111</v>
      </c>
      <c r="J23" s="137">
        <v>76</v>
      </c>
      <c r="K23" s="137">
        <v>130</v>
      </c>
      <c r="L23" s="137">
        <v>130</v>
      </c>
      <c r="M23" s="133">
        <f t="shared" si="2"/>
        <v>100</v>
      </c>
      <c r="N23" s="133">
        <f t="shared" si="3"/>
        <v>17.117117117117118</v>
      </c>
    </row>
    <row r="24" spans="1:14" ht="18" customHeight="1">
      <c r="A24" s="136" t="s">
        <v>1050</v>
      </c>
      <c r="B24" s="137">
        <v>39</v>
      </c>
      <c r="C24" s="137">
        <v>32</v>
      </c>
      <c r="D24" s="137">
        <v>62</v>
      </c>
      <c r="E24" s="137">
        <v>62</v>
      </c>
      <c r="F24" s="133">
        <f t="shared" si="0"/>
        <v>100</v>
      </c>
      <c r="G24" s="133">
        <f t="shared" si="1"/>
        <v>58.97435897435898</v>
      </c>
      <c r="H24" s="136" t="s">
        <v>1051</v>
      </c>
      <c r="I24" s="137">
        <v>234</v>
      </c>
      <c r="J24" s="137">
        <v>600</v>
      </c>
      <c r="K24" s="139">
        <v>1230</v>
      </c>
      <c r="L24" s="139">
        <v>1066</v>
      </c>
      <c r="M24" s="133">
        <f t="shared" si="2"/>
        <v>86.66666666666667</v>
      </c>
      <c r="N24" s="133">
        <f t="shared" si="3"/>
        <v>355.55555555555554</v>
      </c>
    </row>
    <row r="25" spans="1:14" ht="18" customHeight="1">
      <c r="A25" s="136" t="s">
        <v>1052</v>
      </c>
      <c r="B25" s="137">
        <v>266</v>
      </c>
      <c r="C25" s="137">
        <v>244</v>
      </c>
      <c r="D25" s="137">
        <v>537</v>
      </c>
      <c r="E25" s="137">
        <v>537</v>
      </c>
      <c r="F25" s="133">
        <f t="shared" si="0"/>
        <v>100</v>
      </c>
      <c r="G25" s="133">
        <f t="shared" si="1"/>
        <v>101.8796992481203</v>
      </c>
      <c r="H25" s="136" t="s">
        <v>1053</v>
      </c>
      <c r="I25" s="137">
        <v>0</v>
      </c>
      <c r="J25" s="137">
        <v>0</v>
      </c>
      <c r="K25" s="137">
        <v>0</v>
      </c>
      <c r="L25" s="137">
        <v>0</v>
      </c>
      <c r="M25" s="133"/>
      <c r="N25" s="133"/>
    </row>
    <row r="26" spans="1:14" ht="18" customHeight="1">
      <c r="A26" s="136" t="s">
        <v>1054</v>
      </c>
      <c r="B26" s="137">
        <v>665</v>
      </c>
      <c r="C26" s="137">
        <v>670</v>
      </c>
      <c r="D26" s="137">
        <v>926</v>
      </c>
      <c r="E26" s="137">
        <v>926</v>
      </c>
      <c r="F26" s="133">
        <f t="shared" si="0"/>
        <v>100</v>
      </c>
      <c r="G26" s="133">
        <f t="shared" si="1"/>
        <v>39.24812030075188</v>
      </c>
      <c r="H26" s="141"/>
      <c r="I26" s="137"/>
      <c r="J26" s="137"/>
      <c r="K26" s="137"/>
      <c r="L26" s="137"/>
      <c r="M26" s="133"/>
      <c r="N26" s="133"/>
    </row>
    <row r="27" spans="1:14" ht="18" customHeight="1">
      <c r="A27" s="136" t="s">
        <v>1055</v>
      </c>
      <c r="B27" s="137">
        <v>731</v>
      </c>
      <c r="C27" s="137">
        <v>149</v>
      </c>
      <c r="D27" s="137">
        <v>890</v>
      </c>
      <c r="E27" s="137">
        <v>890</v>
      </c>
      <c r="F27" s="133">
        <f t="shared" si="0"/>
        <v>100</v>
      </c>
      <c r="G27" s="133">
        <f t="shared" si="1"/>
        <v>21.751025991792066</v>
      </c>
      <c r="H27" s="141"/>
      <c r="I27" s="137"/>
      <c r="J27" s="137"/>
      <c r="K27" s="137"/>
      <c r="L27" s="137"/>
      <c r="M27" s="133"/>
      <c r="N27" s="133"/>
    </row>
    <row r="28" spans="1:14" ht="18" customHeight="1">
      <c r="A28" s="136" t="s">
        <v>1056</v>
      </c>
      <c r="B28" s="137">
        <v>177</v>
      </c>
      <c r="C28" s="137">
        <v>92</v>
      </c>
      <c r="D28" s="137">
        <v>159</v>
      </c>
      <c r="E28" s="137">
        <v>159</v>
      </c>
      <c r="F28" s="133">
        <f t="shared" si="0"/>
        <v>100</v>
      </c>
      <c r="G28" s="133">
        <f t="shared" si="1"/>
        <v>-10.16949152542373</v>
      </c>
      <c r="H28" s="141"/>
      <c r="I28" s="137"/>
      <c r="J28" s="137"/>
      <c r="K28" s="137"/>
      <c r="L28" s="137"/>
      <c r="M28" s="133"/>
      <c r="N28" s="133"/>
    </row>
    <row r="29" spans="1:14" ht="18" customHeight="1">
      <c r="A29" s="136" t="s">
        <v>1057</v>
      </c>
      <c r="B29" s="137">
        <v>56</v>
      </c>
      <c r="C29" s="137">
        <v>47</v>
      </c>
      <c r="D29" s="137">
        <v>79</v>
      </c>
      <c r="E29" s="137">
        <v>79</v>
      </c>
      <c r="F29" s="133">
        <f t="shared" si="0"/>
        <v>100</v>
      </c>
      <c r="G29" s="133">
        <f t="shared" si="1"/>
        <v>41.07142857142857</v>
      </c>
      <c r="H29" s="141"/>
      <c r="I29" s="137"/>
      <c r="J29" s="137"/>
      <c r="K29" s="137"/>
      <c r="L29" s="137"/>
      <c r="M29" s="133"/>
      <c r="N29" s="133"/>
    </row>
    <row r="30" spans="1:14" ht="18" customHeight="1">
      <c r="A30" s="136" t="s">
        <v>1058</v>
      </c>
      <c r="B30" s="137">
        <v>0</v>
      </c>
      <c r="C30" s="137">
        <v>0</v>
      </c>
      <c r="D30" s="137">
        <v>0</v>
      </c>
      <c r="E30" s="137">
        <v>0</v>
      </c>
      <c r="F30" s="133"/>
      <c r="G30" s="133"/>
      <c r="H30" s="141"/>
      <c r="I30" s="137"/>
      <c r="J30" s="137"/>
      <c r="K30" s="137"/>
      <c r="L30" s="137"/>
      <c r="M30" s="133"/>
      <c r="N30" s="133"/>
    </row>
    <row r="31" spans="1:14" ht="18" customHeight="1">
      <c r="A31" s="136" t="s">
        <v>1059</v>
      </c>
      <c r="B31" s="137">
        <v>581</v>
      </c>
      <c r="C31" s="137">
        <v>537</v>
      </c>
      <c r="D31" s="137">
        <v>724</v>
      </c>
      <c r="E31" s="137">
        <v>724</v>
      </c>
      <c r="F31" s="133">
        <f t="shared" si="0"/>
        <v>100</v>
      </c>
      <c r="G31" s="133">
        <f t="shared" si="1"/>
        <v>24.612736660929432</v>
      </c>
      <c r="H31" s="141"/>
      <c r="I31" s="137"/>
      <c r="J31" s="137"/>
      <c r="K31" s="137"/>
      <c r="L31" s="137"/>
      <c r="M31" s="133"/>
      <c r="N31" s="133"/>
    </row>
    <row r="32" spans="1:14" ht="18" customHeight="1">
      <c r="A32" s="136" t="s">
        <v>1060</v>
      </c>
      <c r="B32" s="139">
        <v>3732</v>
      </c>
      <c r="C32" s="142">
        <v>27</v>
      </c>
      <c r="D32" s="139">
        <v>4637</v>
      </c>
      <c r="E32" s="139">
        <v>4637</v>
      </c>
      <c r="F32" s="133">
        <f t="shared" si="0"/>
        <v>100</v>
      </c>
      <c r="G32" s="133">
        <f t="shared" si="1"/>
        <v>24.2497320471597</v>
      </c>
      <c r="H32" s="143"/>
      <c r="I32" s="142"/>
      <c r="J32" s="142"/>
      <c r="K32" s="142"/>
      <c r="L32" s="142"/>
      <c r="M32" s="133"/>
      <c r="N32" s="133"/>
    </row>
    <row r="33" spans="1:14" ht="18" customHeight="1">
      <c r="A33" s="140" t="s">
        <v>1061</v>
      </c>
      <c r="B33" s="139">
        <v>2454</v>
      </c>
      <c r="C33" s="137">
        <v>179</v>
      </c>
      <c r="D33" s="139">
        <v>2497</v>
      </c>
      <c r="E33" s="139">
        <v>2497</v>
      </c>
      <c r="F33" s="133">
        <f t="shared" si="0"/>
        <v>100</v>
      </c>
      <c r="G33" s="133">
        <f t="shared" si="1"/>
        <v>1.7522412387938062</v>
      </c>
      <c r="H33" s="136" t="s">
        <v>1062</v>
      </c>
      <c r="I33" s="137">
        <v>914</v>
      </c>
      <c r="J33" s="137">
        <v>0</v>
      </c>
      <c r="K33" s="139">
        <v>1623</v>
      </c>
      <c r="L33" s="139">
        <v>1623</v>
      </c>
      <c r="M33" s="133">
        <f t="shared" si="2"/>
        <v>100</v>
      </c>
      <c r="N33" s="133">
        <f t="shared" si="3"/>
        <v>77.57111597374178</v>
      </c>
    </row>
    <row r="34" spans="1:14" ht="18" customHeight="1">
      <c r="A34" s="136" t="s">
        <v>1063</v>
      </c>
      <c r="B34" s="137">
        <v>146</v>
      </c>
      <c r="C34" s="137">
        <v>105</v>
      </c>
      <c r="D34" s="137">
        <v>354</v>
      </c>
      <c r="E34" s="137">
        <v>354</v>
      </c>
      <c r="F34" s="133">
        <f t="shared" si="0"/>
        <v>100</v>
      </c>
      <c r="G34" s="133">
        <f t="shared" si="1"/>
        <v>142.46575342465752</v>
      </c>
      <c r="H34" s="136" t="s">
        <v>1064</v>
      </c>
      <c r="I34" s="137">
        <v>0</v>
      </c>
      <c r="J34" s="137">
        <v>1</v>
      </c>
      <c r="K34" s="137">
        <v>101</v>
      </c>
      <c r="L34" s="137">
        <v>101</v>
      </c>
      <c r="M34" s="133">
        <f t="shared" si="2"/>
        <v>100</v>
      </c>
      <c r="N34" s="133"/>
    </row>
    <row r="35" spans="1:14" ht="18" customHeight="1">
      <c r="A35" s="136" t="s">
        <v>1065</v>
      </c>
      <c r="B35" s="137">
        <v>0</v>
      </c>
      <c r="C35" s="137">
        <v>0</v>
      </c>
      <c r="D35" s="137">
        <v>0</v>
      </c>
      <c r="E35" s="137">
        <v>0</v>
      </c>
      <c r="F35" s="133"/>
      <c r="G35" s="133"/>
      <c r="H35" s="136" t="s">
        <v>1066</v>
      </c>
      <c r="I35" s="137">
        <v>383</v>
      </c>
      <c r="J35" s="137">
        <v>33</v>
      </c>
      <c r="K35" s="137">
        <v>42</v>
      </c>
      <c r="L35" s="137">
        <v>39</v>
      </c>
      <c r="M35" s="133">
        <f t="shared" si="2"/>
        <v>92.85714285714286</v>
      </c>
      <c r="N35" s="133">
        <f t="shared" si="3"/>
        <v>-89.81723237597912</v>
      </c>
    </row>
    <row r="36" spans="1:14" ht="18" customHeight="1">
      <c r="A36" s="136" t="s">
        <v>1067</v>
      </c>
      <c r="B36" s="137">
        <v>50</v>
      </c>
      <c r="C36" s="137">
        <v>0</v>
      </c>
      <c r="D36" s="137">
        <v>50</v>
      </c>
      <c r="E36" s="137">
        <v>50</v>
      </c>
      <c r="F36" s="133">
        <f t="shared" si="0"/>
        <v>100</v>
      </c>
      <c r="G36" s="133">
        <f t="shared" si="1"/>
        <v>0</v>
      </c>
      <c r="H36" s="136" t="s">
        <v>1068</v>
      </c>
      <c r="I36" s="137">
        <v>400</v>
      </c>
      <c r="J36" s="137">
        <v>0</v>
      </c>
      <c r="K36" s="137">
        <v>509</v>
      </c>
      <c r="L36" s="137">
        <v>304</v>
      </c>
      <c r="M36" s="133">
        <f t="shared" si="2"/>
        <v>59.72495088408645</v>
      </c>
      <c r="N36" s="133">
        <f t="shared" si="3"/>
        <v>-24</v>
      </c>
    </row>
    <row r="37" spans="1:14" ht="18" customHeight="1">
      <c r="A37" s="136" t="s">
        <v>1069</v>
      </c>
      <c r="B37" s="139">
        <v>2170</v>
      </c>
      <c r="C37" s="137">
        <v>1</v>
      </c>
      <c r="D37" s="139">
        <v>1998</v>
      </c>
      <c r="E37" s="139">
        <v>1998</v>
      </c>
      <c r="F37" s="133">
        <f t="shared" si="0"/>
        <v>100</v>
      </c>
      <c r="G37" s="133">
        <f t="shared" si="1"/>
        <v>-7.92626728110599</v>
      </c>
      <c r="H37" s="144" t="s">
        <v>1070</v>
      </c>
      <c r="I37" s="137">
        <v>1</v>
      </c>
      <c r="J37" s="137">
        <v>1</v>
      </c>
      <c r="K37" s="137">
        <v>1</v>
      </c>
      <c r="L37" s="137">
        <v>1</v>
      </c>
      <c r="M37" s="133">
        <f t="shared" si="2"/>
        <v>100</v>
      </c>
      <c r="N37" s="133">
        <f t="shared" si="3"/>
        <v>0</v>
      </c>
    </row>
    <row r="38" spans="1:14" ht="18" customHeight="1">
      <c r="A38" s="136" t="s">
        <v>1071</v>
      </c>
      <c r="B38" s="137">
        <v>10</v>
      </c>
      <c r="C38" s="137">
        <v>10</v>
      </c>
      <c r="D38" s="137">
        <v>5</v>
      </c>
      <c r="E38" s="137">
        <v>5</v>
      </c>
      <c r="F38" s="133">
        <f t="shared" si="0"/>
        <v>100</v>
      </c>
      <c r="G38" s="133">
        <f t="shared" si="1"/>
        <v>-50</v>
      </c>
      <c r="H38" s="144" t="s">
        <v>1072</v>
      </c>
      <c r="I38" s="137">
        <v>0</v>
      </c>
      <c r="J38" s="137">
        <v>300</v>
      </c>
      <c r="K38" s="137">
        <v>300</v>
      </c>
      <c r="L38" s="137">
        <v>300</v>
      </c>
      <c r="M38" s="133">
        <f t="shared" si="2"/>
        <v>100</v>
      </c>
      <c r="N38" s="133"/>
    </row>
    <row r="39" spans="1:14" ht="18" customHeight="1">
      <c r="A39" s="136" t="s">
        <v>1073</v>
      </c>
      <c r="B39" s="137">
        <v>0</v>
      </c>
      <c r="C39" s="137">
        <v>0</v>
      </c>
      <c r="D39" s="137">
        <v>0</v>
      </c>
      <c r="E39" s="137">
        <v>0</v>
      </c>
      <c r="F39" s="133"/>
      <c r="G39" s="133"/>
      <c r="H39" s="136" t="s">
        <v>1074</v>
      </c>
      <c r="I39" s="142">
        <v>621</v>
      </c>
      <c r="J39" s="137">
        <v>129</v>
      </c>
      <c r="K39" s="137">
        <v>218</v>
      </c>
      <c r="L39" s="137">
        <v>198</v>
      </c>
      <c r="M39" s="133">
        <f t="shared" si="2"/>
        <v>90.82568807339449</v>
      </c>
      <c r="N39" s="133">
        <f t="shared" si="3"/>
        <v>-68.11594202898551</v>
      </c>
    </row>
    <row r="40" spans="1:14" ht="18" customHeight="1">
      <c r="A40" s="136" t="s">
        <v>1075</v>
      </c>
      <c r="B40" s="137">
        <v>78</v>
      </c>
      <c r="C40" s="137">
        <v>63</v>
      </c>
      <c r="D40" s="137">
        <v>90</v>
      </c>
      <c r="E40" s="137">
        <v>90</v>
      </c>
      <c r="F40" s="133">
        <f t="shared" si="0"/>
        <v>100</v>
      </c>
      <c r="G40" s="133">
        <f t="shared" si="1"/>
        <v>15.384615384615385</v>
      </c>
      <c r="H40" s="141"/>
      <c r="I40" s="142"/>
      <c r="J40" s="137"/>
      <c r="K40" s="137"/>
      <c r="L40" s="137"/>
      <c r="M40" s="133"/>
      <c r="N40" s="133"/>
    </row>
    <row r="41" spans="1:14" ht="18" customHeight="1">
      <c r="A41" s="136" t="s">
        <v>1076</v>
      </c>
      <c r="B41" s="137">
        <v>0</v>
      </c>
      <c r="C41" s="137">
        <v>0</v>
      </c>
      <c r="D41" s="137">
        <v>0</v>
      </c>
      <c r="E41" s="137">
        <v>0</v>
      </c>
      <c r="F41" s="133"/>
      <c r="G41" s="133"/>
      <c r="H41" s="140" t="s">
        <v>1077</v>
      </c>
      <c r="I41" s="139">
        <v>21028</v>
      </c>
      <c r="J41" s="139">
        <v>4532</v>
      </c>
      <c r="K41" s="139">
        <v>26428</v>
      </c>
      <c r="L41" s="139">
        <v>26428</v>
      </c>
      <c r="M41" s="133">
        <f t="shared" si="2"/>
        <v>100</v>
      </c>
      <c r="N41" s="133">
        <f t="shared" si="3"/>
        <v>25.680045653414496</v>
      </c>
    </row>
    <row r="42" spans="1:14" ht="18" customHeight="1">
      <c r="A42" s="136" t="s">
        <v>1078</v>
      </c>
      <c r="B42" s="137">
        <v>0</v>
      </c>
      <c r="C42" s="137">
        <v>0</v>
      </c>
      <c r="D42" s="137">
        <v>0</v>
      </c>
      <c r="E42" s="137">
        <v>0</v>
      </c>
      <c r="F42" s="133"/>
      <c r="G42" s="133"/>
      <c r="H42" s="136" t="s">
        <v>1079</v>
      </c>
      <c r="I42" s="142">
        <v>227</v>
      </c>
      <c r="J42" s="137">
        <v>291</v>
      </c>
      <c r="K42" s="137">
        <v>473</v>
      </c>
      <c r="L42" s="137">
        <v>473</v>
      </c>
      <c r="M42" s="133">
        <f t="shared" si="2"/>
        <v>100</v>
      </c>
      <c r="N42" s="133">
        <f t="shared" si="3"/>
        <v>108.37004405286343</v>
      </c>
    </row>
    <row r="43" spans="1:14" ht="18" customHeight="1">
      <c r="A43" s="136" t="s">
        <v>1080</v>
      </c>
      <c r="B43" s="137">
        <v>0</v>
      </c>
      <c r="C43" s="137">
        <v>0</v>
      </c>
      <c r="D43" s="137">
        <v>0</v>
      </c>
      <c r="E43" s="137">
        <v>0</v>
      </c>
      <c r="F43" s="133"/>
      <c r="G43" s="133"/>
      <c r="H43" s="136" t="s">
        <v>1081</v>
      </c>
      <c r="I43" s="139">
        <v>1169</v>
      </c>
      <c r="J43" s="137">
        <v>561</v>
      </c>
      <c r="K43" s="139">
        <v>1387</v>
      </c>
      <c r="L43" s="139">
        <v>1387</v>
      </c>
      <c r="M43" s="133">
        <f t="shared" si="2"/>
        <v>100</v>
      </c>
      <c r="N43" s="133">
        <f t="shared" si="3"/>
        <v>18.64841745081266</v>
      </c>
    </row>
    <row r="44" spans="1:14" ht="18" customHeight="1">
      <c r="A44" s="140" t="s">
        <v>1082</v>
      </c>
      <c r="B44" s="139">
        <v>1632</v>
      </c>
      <c r="C44" s="137">
        <v>747</v>
      </c>
      <c r="D44" s="139">
        <v>2669</v>
      </c>
      <c r="E44" s="139">
        <v>2669</v>
      </c>
      <c r="F44" s="133">
        <f t="shared" si="0"/>
        <v>100</v>
      </c>
      <c r="G44" s="133">
        <f t="shared" si="1"/>
        <v>63.541666666666664</v>
      </c>
      <c r="H44" s="136" t="s">
        <v>1083</v>
      </c>
      <c r="I44" s="139">
        <v>1191</v>
      </c>
      <c r="J44" s="137">
        <v>875</v>
      </c>
      <c r="K44" s="139">
        <v>3381</v>
      </c>
      <c r="L44" s="139">
        <v>3381</v>
      </c>
      <c r="M44" s="133">
        <f t="shared" si="2"/>
        <v>100</v>
      </c>
      <c r="N44" s="133">
        <f t="shared" si="3"/>
        <v>183.87909319899245</v>
      </c>
    </row>
    <row r="45" spans="1:14" ht="18" customHeight="1">
      <c r="A45" s="136" t="s">
        <v>1084</v>
      </c>
      <c r="B45" s="137">
        <v>446</v>
      </c>
      <c r="C45" s="137">
        <v>340</v>
      </c>
      <c r="D45" s="139">
        <v>1101</v>
      </c>
      <c r="E45" s="139">
        <v>1101</v>
      </c>
      <c r="F45" s="133">
        <f t="shared" si="0"/>
        <v>100</v>
      </c>
      <c r="G45" s="133">
        <f t="shared" si="1"/>
        <v>146.8609865470852</v>
      </c>
      <c r="H45" s="136" t="s">
        <v>1085</v>
      </c>
      <c r="I45" s="139">
        <v>2971</v>
      </c>
      <c r="J45" s="137">
        <v>696</v>
      </c>
      <c r="K45" s="139">
        <v>3363</v>
      </c>
      <c r="L45" s="139">
        <v>3363</v>
      </c>
      <c r="M45" s="133">
        <f t="shared" si="2"/>
        <v>100</v>
      </c>
      <c r="N45" s="133">
        <f t="shared" si="3"/>
        <v>13.194210703466847</v>
      </c>
    </row>
    <row r="46" spans="1:14" ht="18" customHeight="1">
      <c r="A46" s="136" t="s">
        <v>1086</v>
      </c>
      <c r="B46" s="137">
        <v>14</v>
      </c>
      <c r="C46" s="137">
        <v>14</v>
      </c>
      <c r="D46" s="137">
        <v>72</v>
      </c>
      <c r="E46" s="137">
        <v>72</v>
      </c>
      <c r="F46" s="133">
        <f t="shared" si="0"/>
        <v>100</v>
      </c>
      <c r="G46" s="133">
        <f t="shared" si="1"/>
        <v>414.28571428571433</v>
      </c>
      <c r="H46" s="136" t="s">
        <v>1087</v>
      </c>
      <c r="I46" s="139">
        <v>12407</v>
      </c>
      <c r="J46" s="137">
        <v>999</v>
      </c>
      <c r="K46" s="139">
        <v>15096</v>
      </c>
      <c r="L46" s="139">
        <v>15096</v>
      </c>
      <c r="M46" s="133">
        <f t="shared" si="2"/>
        <v>100</v>
      </c>
      <c r="N46" s="133">
        <f t="shared" si="3"/>
        <v>21.673248972354315</v>
      </c>
    </row>
    <row r="47" spans="1:14" ht="18" customHeight="1">
      <c r="A47" s="136" t="s">
        <v>1088</v>
      </c>
      <c r="B47" s="137">
        <v>242</v>
      </c>
      <c r="C47" s="137">
        <v>23</v>
      </c>
      <c r="D47" s="137">
        <v>244</v>
      </c>
      <c r="E47" s="137">
        <v>244</v>
      </c>
      <c r="F47" s="133">
        <f t="shared" si="0"/>
        <v>100</v>
      </c>
      <c r="G47" s="133">
        <f t="shared" si="1"/>
        <v>0.8264462809917356</v>
      </c>
      <c r="H47" s="136" t="s">
        <v>1089</v>
      </c>
      <c r="I47" s="142">
        <v>11</v>
      </c>
      <c r="J47" s="137">
        <v>0</v>
      </c>
      <c r="K47" s="137">
        <v>36</v>
      </c>
      <c r="L47" s="137">
        <v>36</v>
      </c>
      <c r="M47" s="133">
        <f t="shared" si="2"/>
        <v>100</v>
      </c>
      <c r="N47" s="133">
        <f t="shared" si="3"/>
        <v>227.27272727272728</v>
      </c>
    </row>
    <row r="48" spans="1:14" ht="18" customHeight="1">
      <c r="A48" s="136" t="s">
        <v>1090</v>
      </c>
      <c r="B48" s="137">
        <v>246</v>
      </c>
      <c r="C48" s="137">
        <v>220</v>
      </c>
      <c r="D48" s="137">
        <v>358</v>
      </c>
      <c r="E48" s="137">
        <v>358</v>
      </c>
      <c r="F48" s="133">
        <f t="shared" si="0"/>
        <v>100</v>
      </c>
      <c r="G48" s="133">
        <f t="shared" si="1"/>
        <v>45.52845528455284</v>
      </c>
      <c r="H48" s="136" t="s">
        <v>1091</v>
      </c>
      <c r="I48" s="139">
        <v>2011</v>
      </c>
      <c r="J48" s="137">
        <v>888</v>
      </c>
      <c r="K48" s="139">
        <v>2191</v>
      </c>
      <c r="L48" s="139">
        <v>2191</v>
      </c>
      <c r="M48" s="133">
        <f t="shared" si="2"/>
        <v>100</v>
      </c>
      <c r="N48" s="133">
        <f t="shared" si="3"/>
        <v>8.950770760815514</v>
      </c>
    </row>
    <row r="49" spans="1:14" ht="18" customHeight="1">
      <c r="A49" s="136" t="s">
        <v>1092</v>
      </c>
      <c r="B49" s="137">
        <v>137</v>
      </c>
      <c r="C49" s="137">
        <v>150</v>
      </c>
      <c r="D49" s="137">
        <v>186</v>
      </c>
      <c r="E49" s="137">
        <v>186</v>
      </c>
      <c r="F49" s="133">
        <f t="shared" si="0"/>
        <v>100</v>
      </c>
      <c r="G49" s="133">
        <f t="shared" si="1"/>
        <v>35.76642335766424</v>
      </c>
      <c r="H49" s="136" t="s">
        <v>1093</v>
      </c>
      <c r="I49" s="142">
        <v>314</v>
      </c>
      <c r="J49" s="137">
        <v>222</v>
      </c>
      <c r="K49" s="137">
        <v>501</v>
      </c>
      <c r="L49" s="137">
        <v>501</v>
      </c>
      <c r="M49" s="133">
        <f t="shared" si="2"/>
        <v>100</v>
      </c>
      <c r="N49" s="133">
        <f t="shared" si="3"/>
        <v>59.554140127388536</v>
      </c>
    </row>
    <row r="50" spans="1:14" ht="18" customHeight="1">
      <c r="A50" s="136" t="s">
        <v>1094</v>
      </c>
      <c r="B50" s="137">
        <v>547</v>
      </c>
      <c r="C50" s="137">
        <v>0</v>
      </c>
      <c r="D50" s="137">
        <v>708</v>
      </c>
      <c r="E50" s="137">
        <v>708</v>
      </c>
      <c r="F50" s="133">
        <f t="shared" si="0"/>
        <v>100</v>
      </c>
      <c r="G50" s="133">
        <f t="shared" si="1"/>
        <v>29.433272394881172</v>
      </c>
      <c r="H50" s="136" t="s">
        <v>1095</v>
      </c>
      <c r="I50" s="142">
        <v>7</v>
      </c>
      <c r="J50" s="137">
        <v>0</v>
      </c>
      <c r="K50" s="137">
        <v>0</v>
      </c>
      <c r="L50" s="137">
        <v>0</v>
      </c>
      <c r="M50" s="133"/>
      <c r="N50" s="133">
        <f t="shared" si="3"/>
        <v>-100</v>
      </c>
    </row>
    <row r="51" spans="1:14" ht="18" customHeight="1">
      <c r="A51" s="140" t="s">
        <v>1096</v>
      </c>
      <c r="B51" s="139">
        <v>23460</v>
      </c>
      <c r="C51" s="139">
        <v>6400</v>
      </c>
      <c r="D51" s="139">
        <v>21635</v>
      </c>
      <c r="E51" s="139">
        <v>21234</v>
      </c>
      <c r="F51" s="133">
        <f t="shared" si="0"/>
        <v>98.14652183961175</v>
      </c>
      <c r="G51" s="133">
        <f t="shared" si="1"/>
        <v>-9.48849104859335</v>
      </c>
      <c r="H51" s="140" t="s">
        <v>1097</v>
      </c>
      <c r="I51" s="139">
        <v>3471</v>
      </c>
      <c r="J51" s="137">
        <v>231</v>
      </c>
      <c r="K51" s="139">
        <v>3199</v>
      </c>
      <c r="L51" s="139">
        <v>3053</v>
      </c>
      <c r="M51" s="133">
        <f t="shared" si="2"/>
        <v>95.43607377305408</v>
      </c>
      <c r="N51" s="133">
        <f t="shared" si="3"/>
        <v>-12.042639008931143</v>
      </c>
    </row>
    <row r="52" spans="1:14" ht="18" customHeight="1">
      <c r="A52" s="136" t="s">
        <v>1098</v>
      </c>
      <c r="B52" s="137">
        <v>710</v>
      </c>
      <c r="C52" s="137">
        <v>509</v>
      </c>
      <c r="D52" s="137">
        <v>943</v>
      </c>
      <c r="E52" s="137">
        <v>943</v>
      </c>
      <c r="F52" s="133">
        <f t="shared" si="0"/>
        <v>100</v>
      </c>
      <c r="G52" s="133">
        <f t="shared" si="1"/>
        <v>32.816901408450704</v>
      </c>
      <c r="H52" s="136" t="s">
        <v>1099</v>
      </c>
      <c r="I52" s="142">
        <v>95</v>
      </c>
      <c r="J52" s="137">
        <v>129</v>
      </c>
      <c r="K52" s="137">
        <v>199</v>
      </c>
      <c r="L52" s="137">
        <v>199</v>
      </c>
      <c r="M52" s="133">
        <f t="shared" si="2"/>
        <v>100</v>
      </c>
      <c r="N52" s="133">
        <f t="shared" si="3"/>
        <v>109.47368421052633</v>
      </c>
    </row>
    <row r="53" spans="1:14" ht="18" customHeight="1">
      <c r="A53" s="136" t="s">
        <v>1100</v>
      </c>
      <c r="B53" s="137">
        <v>548</v>
      </c>
      <c r="C53" s="137">
        <v>153</v>
      </c>
      <c r="D53" s="139">
        <v>1342</v>
      </c>
      <c r="E53" s="139">
        <v>1342</v>
      </c>
      <c r="F53" s="133">
        <f t="shared" si="0"/>
        <v>100</v>
      </c>
      <c r="G53" s="133">
        <f t="shared" si="1"/>
        <v>144.8905109489051</v>
      </c>
      <c r="H53" s="136" t="s">
        <v>1101</v>
      </c>
      <c r="I53" s="142">
        <v>16</v>
      </c>
      <c r="J53" s="137">
        <v>28</v>
      </c>
      <c r="K53" s="137">
        <v>30</v>
      </c>
      <c r="L53" s="137">
        <v>30</v>
      </c>
      <c r="M53" s="133">
        <f t="shared" si="2"/>
        <v>100</v>
      </c>
      <c r="N53" s="133">
        <f t="shared" si="3"/>
        <v>87.5</v>
      </c>
    </row>
    <row r="54" spans="1:14" ht="18" customHeight="1">
      <c r="A54" s="136" t="s">
        <v>1102</v>
      </c>
      <c r="B54" s="139">
        <v>4413</v>
      </c>
      <c r="C54" s="137">
        <v>0</v>
      </c>
      <c r="D54" s="139">
        <v>6030</v>
      </c>
      <c r="E54" s="139">
        <v>5857</v>
      </c>
      <c r="F54" s="133">
        <f t="shared" si="0"/>
        <v>97.13101160862355</v>
      </c>
      <c r="G54" s="133">
        <f t="shared" si="1"/>
        <v>32.72150464536596</v>
      </c>
      <c r="H54" s="136" t="s">
        <v>1103</v>
      </c>
      <c r="I54" s="142">
        <v>266</v>
      </c>
      <c r="J54" s="137">
        <v>72</v>
      </c>
      <c r="K54" s="137">
        <v>280</v>
      </c>
      <c r="L54" s="137">
        <v>134</v>
      </c>
      <c r="M54" s="133">
        <f t="shared" si="2"/>
        <v>47.85714285714286</v>
      </c>
      <c r="N54" s="133">
        <f t="shared" si="3"/>
        <v>-49.62406015037594</v>
      </c>
    </row>
    <row r="55" spans="1:14" ht="18" customHeight="1">
      <c r="A55" s="136" t="s">
        <v>1104</v>
      </c>
      <c r="B55" s="139">
        <v>13171</v>
      </c>
      <c r="C55" s="139">
        <v>4968</v>
      </c>
      <c r="D55" s="139">
        <v>7746</v>
      </c>
      <c r="E55" s="139">
        <v>7746</v>
      </c>
      <c r="F55" s="133">
        <f t="shared" si="0"/>
        <v>100</v>
      </c>
      <c r="G55" s="133">
        <f t="shared" si="1"/>
        <v>-41.188975780123</v>
      </c>
      <c r="H55" s="136" t="s">
        <v>1105</v>
      </c>
      <c r="I55" s="142">
        <v>166</v>
      </c>
      <c r="J55" s="137">
        <v>0</v>
      </c>
      <c r="K55" s="137">
        <v>261</v>
      </c>
      <c r="L55" s="137">
        <v>115</v>
      </c>
      <c r="M55" s="133">
        <f t="shared" si="2"/>
        <v>44.06130268199234</v>
      </c>
      <c r="N55" s="133">
        <f t="shared" si="3"/>
        <v>-30.72289156626506</v>
      </c>
    </row>
    <row r="56" spans="1:14" ht="18" customHeight="1">
      <c r="A56" s="136" t="s">
        <v>1106</v>
      </c>
      <c r="B56" s="137">
        <v>0</v>
      </c>
      <c r="C56" s="137">
        <v>0</v>
      </c>
      <c r="D56" s="137">
        <v>0</v>
      </c>
      <c r="E56" s="137">
        <v>0</v>
      </c>
      <c r="F56" s="133"/>
      <c r="G56" s="133"/>
      <c r="H56" s="136" t="s">
        <v>1107</v>
      </c>
      <c r="I56" s="142">
        <v>606</v>
      </c>
      <c r="J56" s="137">
        <v>0</v>
      </c>
      <c r="K56" s="137">
        <v>276</v>
      </c>
      <c r="L56" s="137">
        <v>276</v>
      </c>
      <c r="M56" s="133">
        <f t="shared" si="2"/>
        <v>100</v>
      </c>
      <c r="N56" s="133">
        <f t="shared" si="3"/>
        <v>-54.45544554455446</v>
      </c>
    </row>
    <row r="57" spans="1:14" ht="18" customHeight="1">
      <c r="A57" s="136" t="s">
        <v>1108</v>
      </c>
      <c r="B57" s="137">
        <v>416</v>
      </c>
      <c r="C57" s="137">
        <v>2</v>
      </c>
      <c r="D57" s="137">
        <v>579</v>
      </c>
      <c r="E57" s="137">
        <v>579</v>
      </c>
      <c r="F57" s="133">
        <f t="shared" si="0"/>
        <v>100</v>
      </c>
      <c r="G57" s="133">
        <f t="shared" si="1"/>
        <v>39.18269230769231</v>
      </c>
      <c r="H57" s="136" t="s">
        <v>1109</v>
      </c>
      <c r="I57" s="142">
        <v>156</v>
      </c>
      <c r="J57" s="137">
        <v>0</v>
      </c>
      <c r="K57" s="137">
        <v>49</v>
      </c>
      <c r="L57" s="137">
        <v>49</v>
      </c>
      <c r="M57" s="133">
        <f t="shared" si="2"/>
        <v>100</v>
      </c>
      <c r="N57" s="133">
        <f t="shared" si="3"/>
        <v>-68.58974358974359</v>
      </c>
    </row>
    <row r="58" spans="1:14" ht="18" customHeight="1">
      <c r="A58" s="136" t="s">
        <v>1110</v>
      </c>
      <c r="B58" s="139">
        <v>1404</v>
      </c>
      <c r="C58" s="137">
        <v>96</v>
      </c>
      <c r="D58" s="139">
        <v>1466</v>
      </c>
      <c r="E58" s="139">
        <v>1466</v>
      </c>
      <c r="F58" s="133">
        <f t="shared" si="0"/>
        <v>100</v>
      </c>
      <c r="G58" s="133">
        <f t="shared" si="1"/>
        <v>4.415954415954416</v>
      </c>
      <c r="H58" s="136" t="s">
        <v>1111</v>
      </c>
      <c r="I58" s="142">
        <v>307</v>
      </c>
      <c r="J58" s="137">
        <v>0</v>
      </c>
      <c r="K58" s="137">
        <v>316</v>
      </c>
      <c r="L58" s="137">
        <v>316</v>
      </c>
      <c r="M58" s="133">
        <f t="shared" si="2"/>
        <v>100</v>
      </c>
      <c r="N58" s="133">
        <f t="shared" si="3"/>
        <v>2.9315960912052117</v>
      </c>
    </row>
    <row r="59" spans="1:14" ht="18" customHeight="1">
      <c r="A59" s="136" t="s">
        <v>1112</v>
      </c>
      <c r="B59" s="137">
        <v>208</v>
      </c>
      <c r="C59" s="137">
        <v>69</v>
      </c>
      <c r="D59" s="137">
        <v>241</v>
      </c>
      <c r="E59" s="137">
        <v>241</v>
      </c>
      <c r="F59" s="133">
        <f t="shared" si="0"/>
        <v>100</v>
      </c>
      <c r="G59" s="133">
        <f t="shared" si="1"/>
        <v>15.865384615384615</v>
      </c>
      <c r="H59" s="136" t="s">
        <v>1113</v>
      </c>
      <c r="I59" s="142">
        <v>858</v>
      </c>
      <c r="J59" s="137">
        <v>0</v>
      </c>
      <c r="K59" s="137">
        <v>661</v>
      </c>
      <c r="L59" s="137">
        <v>661</v>
      </c>
      <c r="M59" s="133">
        <f t="shared" si="2"/>
        <v>100</v>
      </c>
      <c r="N59" s="133">
        <f t="shared" si="3"/>
        <v>-22.96037296037296</v>
      </c>
    </row>
    <row r="60" spans="1:14" ht="18" customHeight="1">
      <c r="A60" s="136" t="s">
        <v>1114</v>
      </c>
      <c r="B60" s="137">
        <v>112</v>
      </c>
      <c r="C60" s="137">
        <v>80</v>
      </c>
      <c r="D60" s="137">
        <v>128</v>
      </c>
      <c r="E60" s="137">
        <v>128</v>
      </c>
      <c r="F60" s="133">
        <f t="shared" si="0"/>
        <v>100</v>
      </c>
      <c r="G60" s="133">
        <f t="shared" si="1"/>
        <v>14.285714285714285</v>
      </c>
      <c r="H60" s="136" t="s">
        <v>1115</v>
      </c>
      <c r="I60" s="142">
        <v>11</v>
      </c>
      <c r="J60" s="137">
        <v>0</v>
      </c>
      <c r="K60" s="137">
        <v>206</v>
      </c>
      <c r="L60" s="137">
        <v>206</v>
      </c>
      <c r="M60" s="133">
        <f t="shared" si="2"/>
        <v>100</v>
      </c>
      <c r="N60" s="133"/>
    </row>
    <row r="61" spans="1:14" ht="18" customHeight="1">
      <c r="A61" s="136" t="s">
        <v>1116</v>
      </c>
      <c r="B61" s="142">
        <v>159</v>
      </c>
      <c r="C61" s="142">
        <v>59</v>
      </c>
      <c r="D61" s="142">
        <v>366</v>
      </c>
      <c r="E61" s="142">
        <v>366</v>
      </c>
      <c r="F61" s="133">
        <f t="shared" si="0"/>
        <v>100</v>
      </c>
      <c r="G61" s="133">
        <f t="shared" si="1"/>
        <v>130.18867924528303</v>
      </c>
      <c r="H61" s="136" t="s">
        <v>1105</v>
      </c>
      <c r="I61" s="139">
        <v>1156</v>
      </c>
      <c r="J61" s="142">
        <v>2</v>
      </c>
      <c r="K61" s="139">
        <v>1182</v>
      </c>
      <c r="L61" s="139">
        <v>1182</v>
      </c>
      <c r="M61" s="133">
        <f t="shared" si="2"/>
        <v>100</v>
      </c>
      <c r="N61" s="133">
        <f t="shared" si="3"/>
        <v>2.249134948096886</v>
      </c>
    </row>
    <row r="62" spans="1:14" ht="18" customHeight="1">
      <c r="A62" s="140" t="s">
        <v>1117</v>
      </c>
      <c r="B62" s="139">
        <v>2888</v>
      </c>
      <c r="C62" s="139">
        <v>1827</v>
      </c>
      <c r="D62" s="139">
        <v>7262</v>
      </c>
      <c r="E62" s="139">
        <v>7262</v>
      </c>
      <c r="F62" s="133">
        <f t="shared" si="0"/>
        <v>100</v>
      </c>
      <c r="G62" s="133">
        <f t="shared" si="1"/>
        <v>151.45429362880887</v>
      </c>
      <c r="H62" s="136" t="s">
        <v>1118</v>
      </c>
      <c r="I62" s="137">
        <v>158</v>
      </c>
      <c r="J62" s="137">
        <v>130</v>
      </c>
      <c r="K62" s="137">
        <v>219</v>
      </c>
      <c r="L62" s="137">
        <v>219</v>
      </c>
      <c r="M62" s="133">
        <f t="shared" si="2"/>
        <v>100</v>
      </c>
      <c r="N62" s="133">
        <f t="shared" si="3"/>
        <v>38.607594936708864</v>
      </c>
    </row>
    <row r="63" spans="1:14" ht="18" customHeight="1">
      <c r="A63" s="136" t="s">
        <v>1119</v>
      </c>
      <c r="B63" s="137">
        <v>987</v>
      </c>
      <c r="C63" s="137">
        <v>713</v>
      </c>
      <c r="D63" s="139">
        <v>1525</v>
      </c>
      <c r="E63" s="139">
        <v>1525</v>
      </c>
      <c r="F63" s="133">
        <f t="shared" si="0"/>
        <v>100</v>
      </c>
      <c r="G63" s="133">
        <f t="shared" si="1"/>
        <v>54.50861195542046</v>
      </c>
      <c r="H63" s="136" t="s">
        <v>1120</v>
      </c>
      <c r="I63" s="137">
        <v>0</v>
      </c>
      <c r="J63" s="137">
        <v>0</v>
      </c>
      <c r="K63" s="137">
        <v>0</v>
      </c>
      <c r="L63" s="137">
        <v>0</v>
      </c>
      <c r="M63" s="133"/>
      <c r="N63" s="133"/>
    </row>
    <row r="64" spans="1:14" ht="18" customHeight="1">
      <c r="A64" s="136" t="s">
        <v>1121</v>
      </c>
      <c r="B64" s="137">
        <v>125</v>
      </c>
      <c r="C64" s="137">
        <v>123</v>
      </c>
      <c r="D64" s="137">
        <v>165</v>
      </c>
      <c r="E64" s="137">
        <v>165</v>
      </c>
      <c r="F64" s="133">
        <f t="shared" si="0"/>
        <v>100</v>
      </c>
      <c r="G64" s="133">
        <f t="shared" si="1"/>
        <v>32</v>
      </c>
      <c r="H64" s="136" t="s">
        <v>1122</v>
      </c>
      <c r="I64" s="137">
        <v>483</v>
      </c>
      <c r="J64" s="137">
        <v>0</v>
      </c>
      <c r="K64" s="137">
        <v>659</v>
      </c>
      <c r="L64" s="137">
        <v>659</v>
      </c>
      <c r="M64" s="133">
        <f t="shared" si="2"/>
        <v>100</v>
      </c>
      <c r="N64" s="133">
        <f t="shared" si="3"/>
        <v>36.43892339544513</v>
      </c>
    </row>
    <row r="65" spans="1:14" ht="18" customHeight="1">
      <c r="A65" s="136" t="s">
        <v>1123</v>
      </c>
      <c r="B65" s="137">
        <v>706</v>
      </c>
      <c r="C65" s="137">
        <v>0</v>
      </c>
      <c r="D65" s="137">
        <v>930</v>
      </c>
      <c r="E65" s="137">
        <v>930</v>
      </c>
      <c r="F65" s="133">
        <f t="shared" si="0"/>
        <v>100</v>
      </c>
      <c r="G65" s="133">
        <f t="shared" si="1"/>
        <v>31.728045325779036</v>
      </c>
      <c r="H65" s="136" t="s">
        <v>1124</v>
      </c>
      <c r="I65" s="137">
        <v>0</v>
      </c>
      <c r="J65" s="137">
        <v>0</v>
      </c>
      <c r="K65" s="137">
        <v>400</v>
      </c>
      <c r="L65" s="137">
        <v>400</v>
      </c>
      <c r="M65" s="133">
        <f t="shared" si="2"/>
        <v>100</v>
      </c>
      <c r="N65" s="133"/>
    </row>
    <row r="66" spans="1:14" ht="18" customHeight="1">
      <c r="A66" s="136" t="s">
        <v>1125</v>
      </c>
      <c r="B66" s="139">
        <v>1040</v>
      </c>
      <c r="C66" s="137">
        <v>991</v>
      </c>
      <c r="D66" s="139">
        <v>1310</v>
      </c>
      <c r="E66" s="139">
        <v>1310</v>
      </c>
      <c r="F66" s="133">
        <f t="shared" si="0"/>
        <v>100</v>
      </c>
      <c r="G66" s="133">
        <f t="shared" si="1"/>
        <v>25.961538461538463</v>
      </c>
      <c r="H66" s="140" t="s">
        <v>1126</v>
      </c>
      <c r="I66" s="139">
        <v>1001</v>
      </c>
      <c r="J66" s="137">
        <v>94</v>
      </c>
      <c r="K66" s="139">
        <v>2955</v>
      </c>
      <c r="L66" s="139">
        <v>2955</v>
      </c>
      <c r="M66" s="133">
        <f t="shared" si="2"/>
        <v>100</v>
      </c>
      <c r="N66" s="133">
        <f t="shared" si="3"/>
        <v>195.2047952047952</v>
      </c>
    </row>
    <row r="67" spans="1:14" ht="18" customHeight="1">
      <c r="A67" s="136" t="s">
        <v>1127</v>
      </c>
      <c r="B67" s="137">
        <v>0</v>
      </c>
      <c r="C67" s="137">
        <v>0</v>
      </c>
      <c r="D67" s="137">
        <v>0</v>
      </c>
      <c r="E67" s="137">
        <v>0</v>
      </c>
      <c r="F67" s="133"/>
      <c r="G67" s="133"/>
      <c r="H67" s="136" t="s">
        <v>1128</v>
      </c>
      <c r="I67" s="137">
        <v>901</v>
      </c>
      <c r="J67" s="137">
        <v>63</v>
      </c>
      <c r="K67" s="139">
        <v>2747</v>
      </c>
      <c r="L67" s="139">
        <v>2747</v>
      </c>
      <c r="M67" s="133">
        <f t="shared" si="2"/>
        <v>100</v>
      </c>
      <c r="N67" s="133">
        <f t="shared" si="3"/>
        <v>204.8834628190899</v>
      </c>
    </row>
    <row r="68" spans="1:14" ht="18" customHeight="1">
      <c r="A68" s="136" t="s">
        <v>1129</v>
      </c>
      <c r="B68" s="137">
        <v>30</v>
      </c>
      <c r="C68" s="137">
        <v>0</v>
      </c>
      <c r="D68" s="139">
        <v>3332</v>
      </c>
      <c r="E68" s="139">
        <v>3332</v>
      </c>
      <c r="F68" s="133">
        <f t="shared" si="0"/>
        <v>100</v>
      </c>
      <c r="G68" s="133"/>
      <c r="H68" s="136" t="s">
        <v>1130</v>
      </c>
      <c r="I68" s="137">
        <v>35</v>
      </c>
      <c r="J68" s="137">
        <v>31</v>
      </c>
      <c r="K68" s="137">
        <v>208</v>
      </c>
      <c r="L68" s="137">
        <v>208</v>
      </c>
      <c r="M68" s="133">
        <f t="shared" si="2"/>
        <v>100</v>
      </c>
      <c r="N68" s="133">
        <f t="shared" si="3"/>
        <v>494.28571428571433</v>
      </c>
    </row>
    <row r="69" spans="1:14" ht="18" customHeight="1">
      <c r="A69" s="140" t="s">
        <v>1131</v>
      </c>
      <c r="B69" s="139">
        <v>24483</v>
      </c>
      <c r="C69" s="139">
        <v>3308</v>
      </c>
      <c r="D69" s="139">
        <v>36476</v>
      </c>
      <c r="E69" s="139">
        <v>34816</v>
      </c>
      <c r="F69" s="133">
        <f aca="true" t="shared" si="4" ref="F69:F93">(E69/D69)*100</f>
        <v>95.44906239719268</v>
      </c>
      <c r="G69" s="133">
        <f aca="true" t="shared" si="5" ref="G69:G92">((E69-B69)/B69)*100</f>
        <v>42.20479516399134</v>
      </c>
      <c r="H69" s="136" t="s">
        <v>1132</v>
      </c>
      <c r="I69" s="137">
        <v>65</v>
      </c>
      <c r="J69" s="137">
        <v>0</v>
      </c>
      <c r="K69" s="137">
        <v>0</v>
      </c>
      <c r="L69" s="137">
        <v>0</v>
      </c>
      <c r="M69" s="133"/>
      <c r="N69" s="133">
        <f aca="true" t="shared" si="6" ref="N69:N94">((L69-I69)/I69)*100</f>
        <v>-100</v>
      </c>
    </row>
    <row r="70" spans="1:14" ht="18" customHeight="1">
      <c r="A70" s="136" t="s">
        <v>1133</v>
      </c>
      <c r="B70" s="139">
        <v>7871</v>
      </c>
      <c r="C70" s="139">
        <v>1942</v>
      </c>
      <c r="D70" s="139">
        <v>12687</v>
      </c>
      <c r="E70" s="139">
        <v>12471</v>
      </c>
      <c r="F70" s="133">
        <f t="shared" si="4"/>
        <v>98.29746985102861</v>
      </c>
      <c r="G70" s="133">
        <f t="shared" si="5"/>
        <v>58.44238343285478</v>
      </c>
      <c r="H70" s="136" t="s">
        <v>1134</v>
      </c>
      <c r="I70" s="137">
        <v>0</v>
      </c>
      <c r="J70" s="137">
        <v>0</v>
      </c>
      <c r="K70" s="137">
        <v>0</v>
      </c>
      <c r="L70" s="137">
        <v>0</v>
      </c>
      <c r="M70" s="133"/>
      <c r="N70" s="133"/>
    </row>
    <row r="71" spans="1:14" ht="18" customHeight="1">
      <c r="A71" s="136" t="s">
        <v>1135</v>
      </c>
      <c r="B71" s="139">
        <v>1794</v>
      </c>
      <c r="C71" s="137">
        <v>525</v>
      </c>
      <c r="D71" s="139">
        <v>3473</v>
      </c>
      <c r="E71" s="139">
        <v>3468</v>
      </c>
      <c r="F71" s="133">
        <f t="shared" si="4"/>
        <v>99.85603224877627</v>
      </c>
      <c r="G71" s="133">
        <f t="shared" si="5"/>
        <v>93.31103678929766</v>
      </c>
      <c r="H71" s="140" t="s">
        <v>1136</v>
      </c>
      <c r="I71" s="137">
        <v>1</v>
      </c>
      <c r="J71" s="137">
        <v>0</v>
      </c>
      <c r="K71" s="137">
        <v>0</v>
      </c>
      <c r="L71" s="137">
        <v>0</v>
      </c>
      <c r="M71" s="133"/>
      <c r="N71" s="133">
        <f t="shared" si="6"/>
        <v>-100</v>
      </c>
    </row>
    <row r="72" spans="1:14" ht="18" customHeight="1">
      <c r="A72" s="136" t="s">
        <v>1137</v>
      </c>
      <c r="B72" s="139">
        <v>7753</v>
      </c>
      <c r="C72" s="137">
        <v>746</v>
      </c>
      <c r="D72" s="139">
        <v>11213</v>
      </c>
      <c r="E72" s="139">
        <v>9774</v>
      </c>
      <c r="F72" s="133">
        <f t="shared" si="4"/>
        <v>87.16668153036655</v>
      </c>
      <c r="G72" s="133">
        <f t="shared" si="5"/>
        <v>26.067328775957694</v>
      </c>
      <c r="H72" s="136" t="s">
        <v>1138</v>
      </c>
      <c r="I72" s="137">
        <v>0</v>
      </c>
      <c r="J72" s="137">
        <v>0</v>
      </c>
      <c r="K72" s="137">
        <v>0</v>
      </c>
      <c r="L72" s="137">
        <v>0</v>
      </c>
      <c r="M72" s="133"/>
      <c r="N72" s="133"/>
    </row>
    <row r="73" spans="1:14" ht="18" customHeight="1">
      <c r="A73" s="136" t="s">
        <v>1139</v>
      </c>
      <c r="B73" s="139">
        <v>1815</v>
      </c>
      <c r="C73" s="137">
        <v>55</v>
      </c>
      <c r="D73" s="139">
        <v>2426</v>
      </c>
      <c r="E73" s="139">
        <v>2426</v>
      </c>
      <c r="F73" s="133">
        <f t="shared" si="4"/>
        <v>100</v>
      </c>
      <c r="G73" s="133">
        <f t="shared" si="5"/>
        <v>33.66391184573003</v>
      </c>
      <c r="H73" s="136" t="s">
        <v>1140</v>
      </c>
      <c r="I73" s="137">
        <v>0</v>
      </c>
      <c r="J73" s="137">
        <v>0</v>
      </c>
      <c r="K73" s="137">
        <v>0</v>
      </c>
      <c r="L73" s="137">
        <v>0</v>
      </c>
      <c r="M73" s="133"/>
      <c r="N73" s="133"/>
    </row>
    <row r="74" spans="1:14" ht="18" customHeight="1">
      <c r="A74" s="136" t="s">
        <v>1141</v>
      </c>
      <c r="B74" s="139">
        <v>2180</v>
      </c>
      <c r="C74" s="137">
        <v>30</v>
      </c>
      <c r="D74" s="139">
        <v>1875</v>
      </c>
      <c r="E74" s="139">
        <v>1875</v>
      </c>
      <c r="F74" s="133">
        <f t="shared" si="4"/>
        <v>100</v>
      </c>
      <c r="G74" s="133">
        <f t="shared" si="5"/>
        <v>-13.990825688073393</v>
      </c>
      <c r="H74" s="136" t="s">
        <v>1142</v>
      </c>
      <c r="I74" s="137">
        <v>1</v>
      </c>
      <c r="J74" s="137">
        <v>0</v>
      </c>
      <c r="K74" s="137">
        <v>0</v>
      </c>
      <c r="L74" s="137">
        <v>0</v>
      </c>
      <c r="M74" s="133"/>
      <c r="N74" s="133">
        <f t="shared" si="6"/>
        <v>-100</v>
      </c>
    </row>
    <row r="75" spans="1:14" ht="18" customHeight="1">
      <c r="A75" s="136" t="s">
        <v>1143</v>
      </c>
      <c r="B75" s="139">
        <v>2576</v>
      </c>
      <c r="C75" s="137">
        <v>0</v>
      </c>
      <c r="D75" s="139">
        <v>3484</v>
      </c>
      <c r="E75" s="139">
        <v>3484</v>
      </c>
      <c r="F75" s="133">
        <f t="shared" si="4"/>
        <v>100</v>
      </c>
      <c r="G75" s="133">
        <f t="shared" si="5"/>
        <v>35.24844720496895</v>
      </c>
      <c r="H75" s="136" t="s">
        <v>1144</v>
      </c>
      <c r="I75" s="137">
        <v>0</v>
      </c>
      <c r="J75" s="137">
        <v>0</v>
      </c>
      <c r="K75" s="137">
        <v>0</v>
      </c>
      <c r="L75" s="137">
        <v>0</v>
      </c>
      <c r="M75" s="133"/>
      <c r="N75" s="133"/>
    </row>
    <row r="76" spans="1:14" ht="18" customHeight="1">
      <c r="A76" s="136" t="s">
        <v>1145</v>
      </c>
      <c r="B76" s="137">
        <v>114</v>
      </c>
      <c r="C76" s="137">
        <v>0</v>
      </c>
      <c r="D76" s="137">
        <v>14</v>
      </c>
      <c r="E76" s="137">
        <v>14</v>
      </c>
      <c r="F76" s="133">
        <f t="shared" si="4"/>
        <v>100</v>
      </c>
      <c r="G76" s="133">
        <f t="shared" si="5"/>
        <v>-87.71929824561403</v>
      </c>
      <c r="H76" s="136" t="s">
        <v>1146</v>
      </c>
      <c r="I76" s="137">
        <v>0</v>
      </c>
      <c r="J76" s="137">
        <v>0</v>
      </c>
      <c r="K76" s="137">
        <v>0</v>
      </c>
      <c r="L76" s="137">
        <v>0</v>
      </c>
      <c r="M76" s="133"/>
      <c r="N76" s="133"/>
    </row>
    <row r="77" spans="1:14" ht="18" customHeight="1">
      <c r="A77" s="136" t="s">
        <v>1147</v>
      </c>
      <c r="B77" s="137">
        <v>380</v>
      </c>
      <c r="C77" s="137">
        <v>10</v>
      </c>
      <c r="D77" s="139">
        <v>1304</v>
      </c>
      <c r="E77" s="139">
        <v>1304</v>
      </c>
      <c r="F77" s="133">
        <f t="shared" si="4"/>
        <v>100</v>
      </c>
      <c r="G77" s="133">
        <f t="shared" si="5"/>
        <v>243.1578947368421</v>
      </c>
      <c r="H77" s="140" t="s">
        <v>1148</v>
      </c>
      <c r="I77" s="137">
        <v>909</v>
      </c>
      <c r="J77" s="137">
        <v>383</v>
      </c>
      <c r="K77" s="139">
        <v>1235</v>
      </c>
      <c r="L77" s="137">
        <v>853</v>
      </c>
      <c r="M77" s="133">
        <f>(L77/K77)*100</f>
        <v>69.06882591093118</v>
      </c>
      <c r="N77" s="133">
        <f t="shared" si="6"/>
        <v>-6.16061606160616</v>
      </c>
    </row>
    <row r="78" spans="1:14" ht="18" customHeight="1">
      <c r="A78" s="136"/>
      <c r="B78" s="137"/>
      <c r="C78" s="137"/>
      <c r="D78" s="137"/>
      <c r="E78" s="137"/>
      <c r="F78" s="133"/>
      <c r="G78" s="133"/>
      <c r="H78" s="136" t="s">
        <v>1149</v>
      </c>
      <c r="I78" s="137">
        <v>901</v>
      </c>
      <c r="J78" s="137">
        <v>377</v>
      </c>
      <c r="K78" s="139">
        <v>1222</v>
      </c>
      <c r="L78" s="137">
        <v>840</v>
      </c>
      <c r="M78" s="133">
        <f>(L78/K78)*100</f>
        <v>68.73977086743044</v>
      </c>
      <c r="N78" s="133">
        <f t="shared" si="6"/>
        <v>-6.770255271920089</v>
      </c>
    </row>
    <row r="79" spans="1:14" ht="18" customHeight="1">
      <c r="A79" s="136"/>
      <c r="B79" s="137"/>
      <c r="C79" s="137"/>
      <c r="D79" s="137"/>
      <c r="E79" s="137"/>
      <c r="F79" s="133"/>
      <c r="G79" s="133"/>
      <c r="H79" s="136" t="s">
        <v>1150</v>
      </c>
      <c r="I79" s="137">
        <v>0</v>
      </c>
      <c r="J79" s="137">
        <v>0</v>
      </c>
      <c r="K79" s="137">
        <v>0</v>
      </c>
      <c r="L79" s="137">
        <v>0</v>
      </c>
      <c r="M79" s="133"/>
      <c r="N79" s="133"/>
    </row>
    <row r="80" spans="1:14" ht="18" customHeight="1">
      <c r="A80" s="140" t="s">
        <v>1151</v>
      </c>
      <c r="B80" s="139">
        <v>4659</v>
      </c>
      <c r="C80" s="137">
        <v>494</v>
      </c>
      <c r="D80" s="139">
        <v>5294</v>
      </c>
      <c r="E80" s="139">
        <v>5286</v>
      </c>
      <c r="F80" s="133">
        <f t="shared" si="4"/>
        <v>99.84888553078957</v>
      </c>
      <c r="G80" s="133">
        <f t="shared" si="5"/>
        <v>13.457823567289118</v>
      </c>
      <c r="H80" s="136" t="s">
        <v>1152</v>
      </c>
      <c r="I80" s="137">
        <v>0</v>
      </c>
      <c r="J80" s="137">
        <v>0</v>
      </c>
      <c r="K80" s="137">
        <v>0</v>
      </c>
      <c r="L80" s="137"/>
      <c r="M80" s="133"/>
      <c r="N80" s="133"/>
    </row>
    <row r="81" spans="1:14" ht="18" customHeight="1">
      <c r="A81" s="136" t="s">
        <v>1153</v>
      </c>
      <c r="B81" s="139">
        <v>3185</v>
      </c>
      <c r="C81" s="137">
        <v>494</v>
      </c>
      <c r="D81" s="139">
        <v>4216</v>
      </c>
      <c r="E81" s="139">
        <v>4216</v>
      </c>
      <c r="F81" s="133">
        <f t="shared" si="4"/>
        <v>100</v>
      </c>
      <c r="G81" s="133">
        <f t="shared" si="5"/>
        <v>32.37048665620094</v>
      </c>
      <c r="H81" s="136" t="s">
        <v>1154</v>
      </c>
      <c r="I81" s="137">
        <v>8</v>
      </c>
      <c r="J81" s="137">
        <v>6</v>
      </c>
      <c r="K81" s="137">
        <v>13</v>
      </c>
      <c r="L81" s="137">
        <v>13</v>
      </c>
      <c r="M81" s="133">
        <f>(L81/K81)*100</f>
        <v>100</v>
      </c>
      <c r="N81" s="133">
        <f t="shared" si="6"/>
        <v>62.5</v>
      </c>
    </row>
    <row r="82" spans="1:14" ht="18" customHeight="1">
      <c r="A82" s="136" t="s">
        <v>1155</v>
      </c>
      <c r="B82" s="137">
        <v>0</v>
      </c>
      <c r="C82" s="137">
        <v>0</v>
      </c>
      <c r="D82" s="137">
        <v>0</v>
      </c>
      <c r="E82" s="137">
        <v>0</v>
      </c>
      <c r="F82" s="133"/>
      <c r="G82" s="133"/>
      <c r="H82" s="136" t="s">
        <v>1156</v>
      </c>
      <c r="I82" s="137">
        <v>0</v>
      </c>
      <c r="J82" s="137">
        <v>0</v>
      </c>
      <c r="K82" s="137">
        <v>0</v>
      </c>
      <c r="L82" s="137">
        <v>0</v>
      </c>
      <c r="M82" s="133"/>
      <c r="N82" s="133"/>
    </row>
    <row r="83" spans="1:14" ht="18" customHeight="1">
      <c r="A83" s="136" t="s">
        <v>1157</v>
      </c>
      <c r="B83" s="137">
        <v>0</v>
      </c>
      <c r="C83" s="137">
        <v>0</v>
      </c>
      <c r="D83" s="137">
        <v>0</v>
      </c>
      <c r="E83" s="137">
        <v>0</v>
      </c>
      <c r="F83" s="133"/>
      <c r="G83" s="133"/>
      <c r="H83" s="140" t="s">
        <v>1158</v>
      </c>
      <c r="I83" s="139">
        <v>7069</v>
      </c>
      <c r="J83" s="139">
        <v>1492</v>
      </c>
      <c r="K83" s="139">
        <v>9117</v>
      </c>
      <c r="L83" s="139">
        <v>9117</v>
      </c>
      <c r="M83" s="133">
        <f>(L83/K83)*100</f>
        <v>100</v>
      </c>
      <c r="N83" s="133">
        <f t="shared" si="6"/>
        <v>28.971565992361015</v>
      </c>
    </row>
    <row r="84" spans="1:14" ht="18" customHeight="1">
      <c r="A84" s="136" t="s">
        <v>1159</v>
      </c>
      <c r="B84" s="137">
        <v>262</v>
      </c>
      <c r="C84" s="137">
        <v>0</v>
      </c>
      <c r="D84" s="137">
        <v>456</v>
      </c>
      <c r="E84" s="137">
        <v>448</v>
      </c>
      <c r="F84" s="133">
        <f t="shared" si="4"/>
        <v>98.24561403508771</v>
      </c>
      <c r="G84" s="133">
        <f t="shared" si="5"/>
        <v>70.99236641221374</v>
      </c>
      <c r="H84" s="136" t="s">
        <v>1160</v>
      </c>
      <c r="I84" s="139">
        <v>5131</v>
      </c>
      <c r="J84" s="137">
        <v>0</v>
      </c>
      <c r="K84" s="139">
        <v>7587</v>
      </c>
      <c r="L84" s="139">
        <v>7587</v>
      </c>
      <c r="M84" s="133">
        <f>(L84/K84)*100</f>
        <v>100</v>
      </c>
      <c r="N84" s="133">
        <f t="shared" si="6"/>
        <v>47.86591307737283</v>
      </c>
    </row>
    <row r="85" spans="1:14" ht="18" customHeight="1">
      <c r="A85" s="136" t="s">
        <v>1161</v>
      </c>
      <c r="B85" s="137">
        <v>0</v>
      </c>
      <c r="C85" s="137">
        <v>0</v>
      </c>
      <c r="D85" s="137">
        <v>0</v>
      </c>
      <c r="E85" s="137">
        <v>0</v>
      </c>
      <c r="F85" s="133"/>
      <c r="G85" s="133"/>
      <c r="H85" s="136" t="s">
        <v>1162</v>
      </c>
      <c r="I85" s="139">
        <v>1938</v>
      </c>
      <c r="J85" s="139">
        <v>1492</v>
      </c>
      <c r="K85" s="139">
        <v>1530</v>
      </c>
      <c r="L85" s="139">
        <v>1530</v>
      </c>
      <c r="M85" s="133">
        <f>(L85/K85)*100</f>
        <v>100</v>
      </c>
      <c r="N85" s="133">
        <f t="shared" si="6"/>
        <v>-21.052631578947366</v>
      </c>
    </row>
    <row r="86" spans="1:14" ht="18" customHeight="1">
      <c r="A86" s="136" t="s">
        <v>1163</v>
      </c>
      <c r="B86" s="139">
        <v>1212</v>
      </c>
      <c r="C86" s="137">
        <v>0</v>
      </c>
      <c r="D86" s="137">
        <v>622</v>
      </c>
      <c r="E86" s="137">
        <v>622</v>
      </c>
      <c r="F86" s="133">
        <f t="shared" si="4"/>
        <v>100</v>
      </c>
      <c r="G86" s="133">
        <f t="shared" si="5"/>
        <v>-48.67986798679868</v>
      </c>
      <c r="H86" s="136" t="s">
        <v>1164</v>
      </c>
      <c r="I86" s="137">
        <v>0</v>
      </c>
      <c r="J86" s="137">
        <v>0</v>
      </c>
      <c r="K86" s="137">
        <v>0</v>
      </c>
      <c r="L86" s="137">
        <v>0</v>
      </c>
      <c r="M86" s="133"/>
      <c r="N86" s="133"/>
    </row>
    <row r="87" spans="1:14" ht="18" customHeight="1">
      <c r="A87" s="140" t="s">
        <v>1165</v>
      </c>
      <c r="B87" s="137">
        <v>941</v>
      </c>
      <c r="C87" s="137">
        <v>130</v>
      </c>
      <c r="D87" s="139">
        <v>1278</v>
      </c>
      <c r="E87" s="139">
        <v>1278</v>
      </c>
      <c r="F87" s="133">
        <f t="shared" si="4"/>
        <v>100</v>
      </c>
      <c r="G87" s="133">
        <f t="shared" si="5"/>
        <v>35.812964930924544</v>
      </c>
      <c r="H87" s="140" t="s">
        <v>1166</v>
      </c>
      <c r="I87" s="137">
        <v>384</v>
      </c>
      <c r="J87" s="137">
        <v>363</v>
      </c>
      <c r="K87" s="137">
        <v>477</v>
      </c>
      <c r="L87" s="137">
        <v>477</v>
      </c>
      <c r="M87" s="133">
        <f>(L87/K87)*100</f>
        <v>100</v>
      </c>
      <c r="N87" s="133">
        <f t="shared" si="6"/>
        <v>24.21875</v>
      </c>
    </row>
    <row r="88" spans="1:14" ht="18" customHeight="1">
      <c r="A88" s="136" t="s">
        <v>1167</v>
      </c>
      <c r="B88" s="137">
        <v>300</v>
      </c>
      <c r="C88" s="137">
        <v>0</v>
      </c>
      <c r="D88" s="137">
        <v>0</v>
      </c>
      <c r="E88" s="137">
        <v>0</v>
      </c>
      <c r="F88" s="133"/>
      <c r="G88" s="133">
        <f t="shared" si="5"/>
        <v>-100</v>
      </c>
      <c r="H88" s="136" t="s">
        <v>1168</v>
      </c>
      <c r="I88" s="137">
        <v>369</v>
      </c>
      <c r="J88" s="137">
        <v>363</v>
      </c>
      <c r="K88" s="137">
        <v>432</v>
      </c>
      <c r="L88" s="137">
        <v>432</v>
      </c>
      <c r="M88" s="133">
        <f>(L88/K88)*100</f>
        <v>100</v>
      </c>
      <c r="N88" s="133">
        <f t="shared" si="6"/>
        <v>17.073170731707318</v>
      </c>
    </row>
    <row r="89" spans="1:14" ht="18" customHeight="1">
      <c r="A89" s="136" t="s">
        <v>1169</v>
      </c>
      <c r="B89" s="137">
        <v>0</v>
      </c>
      <c r="C89" s="137">
        <v>0</v>
      </c>
      <c r="D89" s="137">
        <v>0</v>
      </c>
      <c r="E89" s="137"/>
      <c r="F89" s="133"/>
      <c r="G89" s="133"/>
      <c r="H89" s="136" t="s">
        <v>1170</v>
      </c>
      <c r="I89" s="137">
        <v>15</v>
      </c>
      <c r="J89" s="137">
        <v>0</v>
      </c>
      <c r="K89" s="137">
        <v>45</v>
      </c>
      <c r="L89" s="137">
        <v>45</v>
      </c>
      <c r="M89" s="133">
        <f>(L89/K89)*100</f>
        <v>100</v>
      </c>
      <c r="N89" s="133">
        <f t="shared" si="6"/>
        <v>200</v>
      </c>
    </row>
    <row r="90" spans="1:14" ht="18" customHeight="1">
      <c r="A90" s="136" t="s">
        <v>1171</v>
      </c>
      <c r="B90" s="137">
        <v>0</v>
      </c>
      <c r="C90" s="137">
        <v>0</v>
      </c>
      <c r="D90" s="137">
        <v>0</v>
      </c>
      <c r="E90" s="137">
        <v>0</v>
      </c>
      <c r="F90" s="133"/>
      <c r="G90" s="133"/>
      <c r="H90" s="140" t="s">
        <v>1172</v>
      </c>
      <c r="I90" s="137">
        <v>0</v>
      </c>
      <c r="J90" s="139">
        <v>2000</v>
      </c>
      <c r="K90" s="137">
        <v>0</v>
      </c>
      <c r="L90" s="137">
        <v>0</v>
      </c>
      <c r="M90" s="133"/>
      <c r="N90" s="133"/>
    </row>
    <row r="91" spans="1:14" ht="18" customHeight="1">
      <c r="A91" s="140" t="s">
        <v>1173</v>
      </c>
      <c r="B91" s="137">
        <v>307</v>
      </c>
      <c r="C91" s="137">
        <v>0</v>
      </c>
      <c r="D91" s="137">
        <v>272</v>
      </c>
      <c r="E91" s="137">
        <v>272</v>
      </c>
      <c r="F91" s="133">
        <f t="shared" si="4"/>
        <v>100</v>
      </c>
      <c r="G91" s="133">
        <f t="shared" si="5"/>
        <v>-11.400651465798045</v>
      </c>
      <c r="H91" s="140" t="s">
        <v>1174</v>
      </c>
      <c r="I91" s="139">
        <v>5149</v>
      </c>
      <c r="J91" s="139">
        <v>9874</v>
      </c>
      <c r="K91" s="139">
        <v>4677</v>
      </c>
      <c r="L91" s="137">
        <v>770</v>
      </c>
      <c r="M91" s="133">
        <f>(L91/K91)*100</f>
        <v>16.46354500748343</v>
      </c>
      <c r="N91" s="133">
        <f t="shared" si="6"/>
        <v>-85.04563993008351</v>
      </c>
    </row>
    <row r="92" spans="1:14" ht="18" customHeight="1">
      <c r="A92" s="136" t="s">
        <v>1175</v>
      </c>
      <c r="B92" s="137">
        <v>306</v>
      </c>
      <c r="C92" s="137">
        <v>0</v>
      </c>
      <c r="D92" s="137">
        <v>241</v>
      </c>
      <c r="E92" s="137">
        <v>241</v>
      </c>
      <c r="F92" s="133">
        <f t="shared" si="4"/>
        <v>100</v>
      </c>
      <c r="G92" s="133">
        <f t="shared" si="5"/>
        <v>-21.241830065359476</v>
      </c>
      <c r="H92" s="136" t="s">
        <v>1176</v>
      </c>
      <c r="I92" s="137">
        <v>0</v>
      </c>
      <c r="J92" s="137">
        <v>0</v>
      </c>
      <c r="K92" s="137">
        <v>0</v>
      </c>
      <c r="L92" s="137">
        <v>0</v>
      </c>
      <c r="M92" s="133"/>
      <c r="N92" s="133"/>
    </row>
    <row r="93" spans="1:14" ht="18" customHeight="1">
      <c r="A93" s="136" t="s">
        <v>1177</v>
      </c>
      <c r="B93" s="137">
        <v>1</v>
      </c>
      <c r="C93" s="137">
        <v>0</v>
      </c>
      <c r="D93" s="137">
        <v>31</v>
      </c>
      <c r="E93" s="137">
        <v>31</v>
      </c>
      <c r="F93" s="133">
        <f t="shared" si="4"/>
        <v>100</v>
      </c>
      <c r="G93" s="133"/>
      <c r="H93" s="136" t="s">
        <v>1178</v>
      </c>
      <c r="I93" s="139">
        <v>5149</v>
      </c>
      <c r="J93" s="139">
        <v>9874</v>
      </c>
      <c r="K93" s="139">
        <v>4677</v>
      </c>
      <c r="L93" s="137">
        <v>770</v>
      </c>
      <c r="M93" s="133">
        <f>(L93/K93)*100</f>
        <v>16.46354500748343</v>
      </c>
      <c r="N93" s="133">
        <f t="shared" si="6"/>
        <v>-85.04563993008351</v>
      </c>
    </row>
    <row r="94" spans="1:14" ht="18" customHeight="1">
      <c r="A94" s="141"/>
      <c r="B94" s="137"/>
      <c r="C94" s="137"/>
      <c r="D94" s="137"/>
      <c r="E94" s="137"/>
      <c r="F94" s="137"/>
      <c r="G94" s="137"/>
      <c r="H94" s="141" t="s">
        <v>1179</v>
      </c>
      <c r="I94" s="139">
        <v>159328</v>
      </c>
      <c r="J94" s="139">
        <v>69668</v>
      </c>
      <c r="K94" s="139">
        <v>201122</v>
      </c>
      <c r="L94" s="139">
        <v>194442</v>
      </c>
      <c r="M94" s="133">
        <f>(L94/K94)*100</f>
        <v>96.67863286960153</v>
      </c>
      <c r="N94" s="133">
        <f t="shared" si="6"/>
        <v>22.038813014661578</v>
      </c>
    </row>
    <row r="95" spans="1:14" ht="14.25">
      <c r="A95" s="145"/>
      <c r="B95" s="146"/>
      <c r="C95" s="146"/>
      <c r="D95" s="146"/>
      <c r="E95" s="146"/>
      <c r="F95" s="146"/>
      <c r="G95" s="146"/>
      <c r="H95" s="145"/>
      <c r="I95" s="146"/>
      <c r="J95" s="146"/>
      <c r="K95" s="146"/>
      <c r="L95" s="146"/>
      <c r="M95" s="146"/>
      <c r="N95" s="146"/>
    </row>
    <row r="96" spans="1:14" ht="14.25">
      <c r="A96" s="145"/>
      <c r="B96" s="146"/>
      <c r="C96" s="146"/>
      <c r="D96" s="146"/>
      <c r="E96" s="146"/>
      <c r="F96" s="146"/>
      <c r="G96" s="146"/>
      <c r="H96" s="145"/>
      <c r="I96" s="146"/>
      <c r="J96" s="146"/>
      <c r="K96" s="146"/>
      <c r="L96" s="146"/>
      <c r="M96" s="146"/>
      <c r="N96" s="146"/>
    </row>
  </sheetData>
  <sheetProtection/>
  <mergeCells count="2">
    <mergeCell ref="A1:N1"/>
    <mergeCell ref="A2:N2"/>
  </mergeCells>
  <printOptions horizontalCentered="1"/>
  <pageMargins left="0" right="0" top="0.7480314960629921" bottom="0.7480314960629921" header="0.31496062992125984" footer="0.31496062992125984"/>
  <pageSetup orientation="landscape" paperSize="9" scale="95"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Y281"/>
  <sheetViews>
    <sheetView zoomScalePageLayoutView="0" workbookViewId="0" topLeftCell="A1">
      <selection activeCell="Z10" sqref="Z10"/>
    </sheetView>
  </sheetViews>
  <sheetFormatPr defaultColWidth="9.125" defaultRowHeight="14.25"/>
  <cols>
    <col min="1" max="1" width="20.875" style="162" customWidth="1"/>
    <col min="2" max="9" width="8.125" style="99" customWidth="1"/>
    <col min="10" max="22" width="7.00390625" style="99" customWidth="1"/>
    <col min="23" max="25" width="0" style="99" hidden="1" customWidth="1"/>
    <col min="26" max="16384" width="9.125" style="84" customWidth="1"/>
  </cols>
  <sheetData>
    <row r="1" spans="1:25" ht="33.75" customHeight="1">
      <c r="A1" s="253" t="s">
        <v>636</v>
      </c>
      <c r="B1" s="240"/>
      <c r="C1" s="240"/>
      <c r="D1" s="240"/>
      <c r="E1" s="240"/>
      <c r="F1" s="240"/>
      <c r="G1" s="240"/>
      <c r="H1" s="240"/>
      <c r="I1" s="240"/>
      <c r="J1" s="240"/>
      <c r="K1" s="240"/>
      <c r="L1" s="240"/>
      <c r="M1" s="240"/>
      <c r="N1" s="240"/>
      <c r="O1" s="240"/>
      <c r="P1" s="240"/>
      <c r="Q1" s="240"/>
      <c r="R1" s="240"/>
      <c r="S1" s="240"/>
      <c r="T1" s="240"/>
      <c r="U1" s="240"/>
      <c r="V1" s="240"/>
      <c r="W1" s="240"/>
      <c r="X1" s="240"/>
      <c r="Y1" s="240"/>
    </row>
    <row r="2" spans="1:25" ht="17.25" customHeight="1">
      <c r="A2" s="241"/>
      <c r="B2" s="241"/>
      <c r="C2" s="241"/>
      <c r="D2" s="241"/>
      <c r="E2" s="241"/>
      <c r="F2" s="241"/>
      <c r="G2" s="241"/>
      <c r="H2" s="241"/>
      <c r="I2" s="241"/>
      <c r="J2" s="241"/>
      <c r="K2" s="241"/>
      <c r="L2" s="241"/>
      <c r="M2" s="241"/>
      <c r="N2" s="241"/>
      <c r="O2" s="241"/>
      <c r="P2" s="241"/>
      <c r="Q2" s="241"/>
      <c r="R2" s="241"/>
      <c r="S2" s="241"/>
      <c r="T2" s="241"/>
      <c r="U2" s="241"/>
      <c r="V2" s="241"/>
      <c r="W2" s="241"/>
      <c r="X2" s="241"/>
      <c r="Y2" s="241"/>
    </row>
    <row r="3" spans="1:25" ht="17.25" customHeight="1">
      <c r="A3" s="242" t="s">
        <v>1268</v>
      </c>
      <c r="B3" s="242"/>
      <c r="C3" s="242"/>
      <c r="D3" s="242"/>
      <c r="E3" s="242"/>
      <c r="F3" s="242"/>
      <c r="G3" s="242"/>
      <c r="H3" s="242"/>
      <c r="I3" s="242"/>
      <c r="J3" s="242"/>
      <c r="K3" s="242"/>
      <c r="L3" s="242"/>
      <c r="M3" s="242"/>
      <c r="N3" s="242"/>
      <c r="O3" s="242"/>
      <c r="P3" s="242"/>
      <c r="Q3" s="242"/>
      <c r="R3" s="242"/>
      <c r="S3" s="242"/>
      <c r="T3" s="242"/>
      <c r="U3" s="242"/>
      <c r="V3" s="242"/>
      <c r="W3" s="242"/>
      <c r="X3" s="242"/>
      <c r="Y3" s="242"/>
    </row>
    <row r="4" spans="1:25" ht="18" customHeight="1">
      <c r="A4" s="266" t="s">
        <v>793</v>
      </c>
      <c r="B4" s="243" t="s">
        <v>232</v>
      </c>
      <c r="C4" s="244" t="s">
        <v>233</v>
      </c>
      <c r="D4" s="244"/>
      <c r="E4" s="244"/>
      <c r="F4" s="244"/>
      <c r="G4" s="244"/>
      <c r="H4" s="244"/>
      <c r="I4" s="244"/>
      <c r="J4" s="244"/>
      <c r="K4" s="244"/>
      <c r="L4" s="244"/>
      <c r="M4" s="244"/>
      <c r="N4" s="244"/>
      <c r="O4" s="244"/>
      <c r="P4" s="244"/>
      <c r="Q4" s="244"/>
      <c r="R4" s="244"/>
      <c r="S4" s="238" t="s">
        <v>234</v>
      </c>
      <c r="T4" s="244" t="s">
        <v>1239</v>
      </c>
      <c r="U4" s="243" t="s">
        <v>235</v>
      </c>
      <c r="V4" s="266" t="s">
        <v>236</v>
      </c>
      <c r="W4" s="264" t="s">
        <v>858</v>
      </c>
      <c r="X4" s="266" t="s">
        <v>862</v>
      </c>
      <c r="Y4" s="238" t="s">
        <v>863</v>
      </c>
    </row>
    <row r="5" spans="1:25" ht="44.25" customHeight="1">
      <c r="A5" s="267"/>
      <c r="B5" s="267"/>
      <c r="C5" s="148" t="s">
        <v>179</v>
      </c>
      <c r="D5" s="149" t="s">
        <v>237</v>
      </c>
      <c r="E5" s="149" t="s">
        <v>238</v>
      </c>
      <c r="F5" s="149" t="s">
        <v>239</v>
      </c>
      <c r="G5" s="150" t="s">
        <v>240</v>
      </c>
      <c r="H5" s="149" t="s">
        <v>241</v>
      </c>
      <c r="I5" s="149" t="s">
        <v>242</v>
      </c>
      <c r="J5" s="149" t="s">
        <v>243</v>
      </c>
      <c r="K5" s="149" t="s">
        <v>244</v>
      </c>
      <c r="L5" s="149" t="s">
        <v>245</v>
      </c>
      <c r="M5" s="149" t="s">
        <v>246</v>
      </c>
      <c r="N5" s="149" t="s">
        <v>247</v>
      </c>
      <c r="O5" s="149" t="s">
        <v>248</v>
      </c>
      <c r="P5" s="149" t="s">
        <v>249</v>
      </c>
      <c r="Q5" s="149" t="s">
        <v>250</v>
      </c>
      <c r="R5" s="71" t="s">
        <v>251</v>
      </c>
      <c r="S5" s="245"/>
      <c r="T5" s="246"/>
      <c r="U5" s="235"/>
      <c r="V5" s="245"/>
      <c r="W5" s="265"/>
      <c r="X5" s="267"/>
      <c r="Y5" s="239"/>
    </row>
    <row r="6" spans="1:25" ht="16.5" customHeight="1">
      <c r="A6" s="160" t="s">
        <v>1269</v>
      </c>
      <c r="B6" s="73">
        <v>7794</v>
      </c>
      <c r="C6" s="89">
        <v>15586</v>
      </c>
      <c r="D6" s="89">
        <v>275</v>
      </c>
      <c r="E6" s="73">
        <v>0</v>
      </c>
      <c r="F6" s="152">
        <v>7433</v>
      </c>
      <c r="G6" s="152">
        <v>9</v>
      </c>
      <c r="H6" s="152">
        <v>121</v>
      </c>
      <c r="I6" s="152">
        <v>818</v>
      </c>
      <c r="J6" s="73">
        <v>3423</v>
      </c>
      <c r="K6" s="73">
        <v>0</v>
      </c>
      <c r="L6" s="73">
        <f aca="true" t="shared" si="0" ref="L6:L69">SUM(W6:Y6)</f>
        <v>2774</v>
      </c>
      <c r="M6" s="73">
        <v>733</v>
      </c>
      <c r="N6" s="73">
        <v>0</v>
      </c>
      <c r="O6" s="73">
        <v>0</v>
      </c>
      <c r="P6" s="73">
        <v>0</v>
      </c>
      <c r="Q6" s="73">
        <v>0</v>
      </c>
      <c r="R6" s="73">
        <v>0</v>
      </c>
      <c r="S6" s="73">
        <v>23380</v>
      </c>
      <c r="T6" s="73">
        <v>23368</v>
      </c>
      <c r="U6" s="80">
        <v>12</v>
      </c>
      <c r="V6" s="73">
        <v>12</v>
      </c>
      <c r="W6" s="89">
        <v>0</v>
      </c>
      <c r="X6" s="73">
        <v>2774</v>
      </c>
      <c r="Y6" s="73">
        <v>0</v>
      </c>
    </row>
    <row r="7" spans="1:25" ht="16.5" customHeight="1">
      <c r="A7" s="160" t="s">
        <v>1012</v>
      </c>
      <c r="B7" s="73">
        <v>317</v>
      </c>
      <c r="C7" s="95">
        <v>109</v>
      </c>
      <c r="D7" s="73">
        <v>12</v>
      </c>
      <c r="E7" s="73">
        <v>0</v>
      </c>
      <c r="F7" s="152">
        <v>56</v>
      </c>
      <c r="G7" s="152">
        <v>0</v>
      </c>
      <c r="H7" s="152">
        <v>0</v>
      </c>
      <c r="I7" s="152">
        <v>0</v>
      </c>
      <c r="J7" s="73">
        <v>27</v>
      </c>
      <c r="K7" s="73">
        <v>0</v>
      </c>
      <c r="L7" s="73">
        <f t="shared" si="0"/>
        <v>0</v>
      </c>
      <c r="M7" s="73">
        <v>14</v>
      </c>
      <c r="N7" s="73">
        <v>0</v>
      </c>
      <c r="O7" s="73">
        <v>0</v>
      </c>
      <c r="P7" s="73">
        <v>0</v>
      </c>
      <c r="Q7" s="73">
        <v>0</v>
      </c>
      <c r="R7" s="73">
        <v>0</v>
      </c>
      <c r="S7" s="73">
        <v>426</v>
      </c>
      <c r="T7" s="73">
        <v>414</v>
      </c>
      <c r="U7" s="80">
        <v>12</v>
      </c>
      <c r="V7" s="73">
        <v>12</v>
      </c>
      <c r="W7" s="89">
        <v>0</v>
      </c>
      <c r="X7" s="73">
        <v>0</v>
      </c>
      <c r="Y7" s="73">
        <v>0</v>
      </c>
    </row>
    <row r="8" spans="1:25" ht="16.5" customHeight="1">
      <c r="A8" s="165" t="s">
        <v>1014</v>
      </c>
      <c r="B8" s="92">
        <v>190</v>
      </c>
      <c r="C8" s="73">
        <v>84</v>
      </c>
      <c r="D8" s="73">
        <v>0</v>
      </c>
      <c r="E8" s="73">
        <v>0</v>
      </c>
      <c r="F8" s="152">
        <v>66</v>
      </c>
      <c r="G8" s="152">
        <v>0</v>
      </c>
      <c r="H8" s="152">
        <v>0</v>
      </c>
      <c r="I8" s="152">
        <v>0</v>
      </c>
      <c r="J8" s="73">
        <v>5</v>
      </c>
      <c r="K8" s="73">
        <v>0</v>
      </c>
      <c r="L8" s="73">
        <f t="shared" si="0"/>
        <v>0</v>
      </c>
      <c r="M8" s="73">
        <v>13</v>
      </c>
      <c r="N8" s="73">
        <v>0</v>
      </c>
      <c r="O8" s="73">
        <v>0</v>
      </c>
      <c r="P8" s="73">
        <v>0</v>
      </c>
      <c r="Q8" s="73">
        <v>0</v>
      </c>
      <c r="R8" s="73">
        <v>0</v>
      </c>
      <c r="S8" s="73">
        <v>274</v>
      </c>
      <c r="T8" s="73">
        <v>274</v>
      </c>
      <c r="U8" s="80">
        <v>0</v>
      </c>
      <c r="V8" s="73">
        <v>0</v>
      </c>
      <c r="W8" s="89">
        <v>0</v>
      </c>
      <c r="X8" s="73">
        <v>0</v>
      </c>
      <c r="Y8" s="73">
        <v>0</v>
      </c>
    </row>
    <row r="9" spans="1:25" ht="25.5" customHeight="1">
      <c r="A9" s="160" t="s">
        <v>1016</v>
      </c>
      <c r="B9" s="73">
        <v>3524</v>
      </c>
      <c r="C9" s="73">
        <v>5849</v>
      </c>
      <c r="D9" s="73">
        <v>0</v>
      </c>
      <c r="E9" s="73">
        <v>0</v>
      </c>
      <c r="F9" s="152">
        <v>3339</v>
      </c>
      <c r="G9" s="152">
        <v>0</v>
      </c>
      <c r="H9" s="152">
        <v>120</v>
      </c>
      <c r="I9" s="152">
        <v>280</v>
      </c>
      <c r="J9" s="73">
        <v>1827</v>
      </c>
      <c r="K9" s="73">
        <v>0</v>
      </c>
      <c r="L9" s="73">
        <f t="shared" si="0"/>
        <v>0</v>
      </c>
      <c r="M9" s="73">
        <v>283</v>
      </c>
      <c r="N9" s="73">
        <v>0</v>
      </c>
      <c r="O9" s="73">
        <v>0</v>
      </c>
      <c r="P9" s="73">
        <v>0</v>
      </c>
      <c r="Q9" s="73">
        <v>0</v>
      </c>
      <c r="R9" s="73">
        <v>0</v>
      </c>
      <c r="S9" s="73">
        <v>9373</v>
      </c>
      <c r="T9" s="73">
        <v>9373</v>
      </c>
      <c r="U9" s="80">
        <v>0</v>
      </c>
      <c r="V9" s="73">
        <v>0</v>
      </c>
      <c r="W9" s="89">
        <v>0</v>
      </c>
      <c r="X9" s="73">
        <v>0</v>
      </c>
      <c r="Y9" s="73">
        <v>0</v>
      </c>
    </row>
    <row r="10" spans="1:25" ht="16.5" customHeight="1">
      <c r="A10" s="160" t="s">
        <v>1018</v>
      </c>
      <c r="B10" s="73">
        <v>178</v>
      </c>
      <c r="C10" s="73">
        <v>135</v>
      </c>
      <c r="D10" s="73">
        <v>3</v>
      </c>
      <c r="E10" s="73">
        <v>0</v>
      </c>
      <c r="F10" s="152">
        <v>89</v>
      </c>
      <c r="G10" s="152">
        <v>0</v>
      </c>
      <c r="H10" s="152">
        <v>0</v>
      </c>
      <c r="I10" s="152">
        <v>32</v>
      </c>
      <c r="J10" s="73">
        <v>-7</v>
      </c>
      <c r="K10" s="73">
        <v>0</v>
      </c>
      <c r="L10" s="73">
        <f t="shared" si="0"/>
        <v>0</v>
      </c>
      <c r="M10" s="73">
        <v>18</v>
      </c>
      <c r="N10" s="73">
        <v>0</v>
      </c>
      <c r="O10" s="73">
        <v>0</v>
      </c>
      <c r="P10" s="73">
        <v>0</v>
      </c>
      <c r="Q10" s="73">
        <v>0</v>
      </c>
      <c r="R10" s="73">
        <v>0</v>
      </c>
      <c r="S10" s="73">
        <v>313</v>
      </c>
      <c r="T10" s="73">
        <v>313</v>
      </c>
      <c r="U10" s="80">
        <v>0</v>
      </c>
      <c r="V10" s="73">
        <v>0</v>
      </c>
      <c r="W10" s="89">
        <v>0</v>
      </c>
      <c r="X10" s="73">
        <v>0</v>
      </c>
      <c r="Y10" s="73">
        <v>0</v>
      </c>
    </row>
    <row r="11" spans="1:25" ht="16.5" customHeight="1">
      <c r="A11" s="160" t="s">
        <v>1020</v>
      </c>
      <c r="B11" s="73">
        <v>107</v>
      </c>
      <c r="C11" s="73">
        <v>116</v>
      </c>
      <c r="D11" s="73">
        <v>0</v>
      </c>
      <c r="E11" s="73">
        <v>0</v>
      </c>
      <c r="F11" s="152">
        <v>96</v>
      </c>
      <c r="G11" s="152">
        <v>0</v>
      </c>
      <c r="H11" s="152">
        <v>0</v>
      </c>
      <c r="I11" s="152">
        <v>0</v>
      </c>
      <c r="J11" s="73">
        <v>11</v>
      </c>
      <c r="K11" s="73">
        <v>0</v>
      </c>
      <c r="L11" s="73">
        <f t="shared" si="0"/>
        <v>0</v>
      </c>
      <c r="M11" s="73">
        <v>9</v>
      </c>
      <c r="N11" s="73">
        <v>0</v>
      </c>
      <c r="O11" s="73">
        <v>0</v>
      </c>
      <c r="P11" s="73">
        <v>0</v>
      </c>
      <c r="Q11" s="73">
        <v>0</v>
      </c>
      <c r="R11" s="73">
        <v>0</v>
      </c>
      <c r="S11" s="73">
        <v>223</v>
      </c>
      <c r="T11" s="73">
        <v>223</v>
      </c>
      <c r="U11" s="80">
        <v>0</v>
      </c>
      <c r="V11" s="73">
        <v>0</v>
      </c>
      <c r="W11" s="89">
        <v>0</v>
      </c>
      <c r="X11" s="73">
        <v>0</v>
      </c>
      <c r="Y11" s="73">
        <v>0</v>
      </c>
    </row>
    <row r="12" spans="1:25" ht="16.5" customHeight="1">
      <c r="A12" s="160" t="s">
        <v>1022</v>
      </c>
      <c r="B12" s="73">
        <v>717</v>
      </c>
      <c r="C12" s="73">
        <v>390</v>
      </c>
      <c r="D12" s="73">
        <v>0</v>
      </c>
      <c r="E12" s="73">
        <v>0</v>
      </c>
      <c r="F12" s="152">
        <v>315</v>
      </c>
      <c r="G12" s="152">
        <v>0</v>
      </c>
      <c r="H12" s="152">
        <v>0</v>
      </c>
      <c r="I12" s="152">
        <v>0</v>
      </c>
      <c r="J12" s="73">
        <v>4</v>
      </c>
      <c r="K12" s="73">
        <v>0</v>
      </c>
      <c r="L12" s="73">
        <f t="shared" si="0"/>
        <v>0</v>
      </c>
      <c r="M12" s="73">
        <v>71</v>
      </c>
      <c r="N12" s="73">
        <v>0</v>
      </c>
      <c r="O12" s="73">
        <v>0</v>
      </c>
      <c r="P12" s="73">
        <v>0</v>
      </c>
      <c r="Q12" s="73">
        <v>0</v>
      </c>
      <c r="R12" s="73">
        <v>0</v>
      </c>
      <c r="S12" s="73">
        <v>1107</v>
      </c>
      <c r="T12" s="73">
        <v>1107</v>
      </c>
      <c r="U12" s="80">
        <v>0</v>
      </c>
      <c r="V12" s="73">
        <v>0</v>
      </c>
      <c r="W12" s="89">
        <v>0</v>
      </c>
      <c r="X12" s="73">
        <v>0</v>
      </c>
      <c r="Y12" s="73">
        <v>0</v>
      </c>
    </row>
    <row r="13" spans="1:25" ht="16.5" customHeight="1">
      <c r="A13" s="160" t="s">
        <v>1024</v>
      </c>
      <c r="B13" s="73">
        <v>0</v>
      </c>
      <c r="C13" s="73">
        <v>1112</v>
      </c>
      <c r="D13" s="73">
        <v>0</v>
      </c>
      <c r="E13" s="73">
        <v>0</v>
      </c>
      <c r="F13" s="152">
        <v>760</v>
      </c>
      <c r="G13" s="152">
        <v>0</v>
      </c>
      <c r="H13" s="152">
        <v>0</v>
      </c>
      <c r="I13" s="152">
        <v>347</v>
      </c>
      <c r="J13" s="73">
        <v>5</v>
      </c>
      <c r="K13" s="73">
        <v>0</v>
      </c>
      <c r="L13" s="73">
        <f t="shared" si="0"/>
        <v>0</v>
      </c>
      <c r="M13" s="73">
        <v>0</v>
      </c>
      <c r="N13" s="73">
        <v>0</v>
      </c>
      <c r="O13" s="73">
        <v>0</v>
      </c>
      <c r="P13" s="73">
        <v>0</v>
      </c>
      <c r="Q13" s="73">
        <v>0</v>
      </c>
      <c r="R13" s="73">
        <v>0</v>
      </c>
      <c r="S13" s="73">
        <v>1112</v>
      </c>
      <c r="T13" s="73">
        <v>1112</v>
      </c>
      <c r="U13" s="80">
        <v>0</v>
      </c>
      <c r="V13" s="73">
        <v>0</v>
      </c>
      <c r="W13" s="89">
        <v>0</v>
      </c>
      <c r="X13" s="73">
        <v>0</v>
      </c>
      <c r="Y13" s="73">
        <v>0</v>
      </c>
    </row>
    <row r="14" spans="1:25" ht="16.5" customHeight="1">
      <c r="A14" s="160" t="s">
        <v>1026</v>
      </c>
      <c r="B14" s="73">
        <v>132</v>
      </c>
      <c r="C14" s="73">
        <v>157</v>
      </c>
      <c r="D14" s="73">
        <v>5</v>
      </c>
      <c r="E14" s="73">
        <v>0</v>
      </c>
      <c r="F14" s="152">
        <v>130</v>
      </c>
      <c r="G14" s="152">
        <v>0</v>
      </c>
      <c r="H14" s="152">
        <v>0</v>
      </c>
      <c r="I14" s="152">
        <v>0</v>
      </c>
      <c r="J14" s="73">
        <v>8</v>
      </c>
      <c r="K14" s="73">
        <v>0</v>
      </c>
      <c r="L14" s="73">
        <f t="shared" si="0"/>
        <v>0</v>
      </c>
      <c r="M14" s="73">
        <v>14</v>
      </c>
      <c r="N14" s="73">
        <v>0</v>
      </c>
      <c r="O14" s="73">
        <v>0</v>
      </c>
      <c r="P14" s="73">
        <v>0</v>
      </c>
      <c r="Q14" s="73">
        <v>0</v>
      </c>
      <c r="R14" s="73">
        <v>0</v>
      </c>
      <c r="S14" s="73">
        <v>289</v>
      </c>
      <c r="T14" s="73">
        <v>289</v>
      </c>
      <c r="U14" s="80">
        <v>0</v>
      </c>
      <c r="V14" s="73">
        <v>0</v>
      </c>
      <c r="W14" s="89">
        <v>0</v>
      </c>
      <c r="X14" s="73">
        <v>0</v>
      </c>
      <c r="Y14" s="73">
        <v>0</v>
      </c>
    </row>
    <row r="15" spans="1:25" ht="16.5" customHeight="1">
      <c r="A15" s="160" t="s">
        <v>1028</v>
      </c>
      <c r="B15" s="73">
        <v>0</v>
      </c>
      <c r="C15" s="73">
        <v>0</v>
      </c>
      <c r="D15" s="73">
        <v>0</v>
      </c>
      <c r="E15" s="73">
        <v>0</v>
      </c>
      <c r="F15" s="152">
        <v>0</v>
      </c>
      <c r="G15" s="152">
        <v>0</v>
      </c>
      <c r="H15" s="152">
        <v>0</v>
      </c>
      <c r="I15" s="152">
        <v>0</v>
      </c>
      <c r="J15" s="73">
        <v>0</v>
      </c>
      <c r="K15" s="73">
        <v>0</v>
      </c>
      <c r="L15" s="73">
        <f t="shared" si="0"/>
        <v>0</v>
      </c>
      <c r="M15" s="73">
        <v>0</v>
      </c>
      <c r="N15" s="73">
        <v>0</v>
      </c>
      <c r="O15" s="73">
        <v>0</v>
      </c>
      <c r="P15" s="73">
        <v>0</v>
      </c>
      <c r="Q15" s="73">
        <v>0</v>
      </c>
      <c r="R15" s="73">
        <v>0</v>
      </c>
      <c r="S15" s="73">
        <v>0</v>
      </c>
      <c r="T15" s="73">
        <v>0</v>
      </c>
      <c r="U15" s="80">
        <v>0</v>
      </c>
      <c r="V15" s="73">
        <v>0</v>
      </c>
      <c r="W15" s="89">
        <v>0</v>
      </c>
      <c r="X15" s="73">
        <v>0</v>
      </c>
      <c r="Y15" s="73">
        <v>0</v>
      </c>
    </row>
    <row r="16" spans="1:25" ht="16.5" customHeight="1">
      <c r="A16" s="160" t="s">
        <v>1030</v>
      </c>
      <c r="B16" s="73">
        <v>215</v>
      </c>
      <c r="C16" s="73">
        <v>173</v>
      </c>
      <c r="D16" s="73">
        <v>12</v>
      </c>
      <c r="E16" s="73">
        <v>0</v>
      </c>
      <c r="F16" s="152">
        <v>107</v>
      </c>
      <c r="G16" s="152">
        <v>0</v>
      </c>
      <c r="H16" s="152">
        <v>0</v>
      </c>
      <c r="I16" s="152">
        <v>4</v>
      </c>
      <c r="J16" s="73">
        <v>26</v>
      </c>
      <c r="K16" s="73">
        <v>0</v>
      </c>
      <c r="L16" s="73">
        <f t="shared" si="0"/>
        <v>0</v>
      </c>
      <c r="M16" s="73">
        <v>24</v>
      </c>
      <c r="N16" s="73">
        <v>0</v>
      </c>
      <c r="O16" s="73">
        <v>0</v>
      </c>
      <c r="P16" s="73">
        <v>0</v>
      </c>
      <c r="Q16" s="73">
        <v>0</v>
      </c>
      <c r="R16" s="73">
        <v>0</v>
      </c>
      <c r="S16" s="73">
        <v>388</v>
      </c>
      <c r="T16" s="73">
        <v>388</v>
      </c>
      <c r="U16" s="80">
        <v>0</v>
      </c>
      <c r="V16" s="73">
        <v>0</v>
      </c>
      <c r="W16" s="89">
        <v>0</v>
      </c>
      <c r="X16" s="73">
        <v>0</v>
      </c>
      <c r="Y16" s="73">
        <v>0</v>
      </c>
    </row>
    <row r="17" spans="1:25" ht="16.5" customHeight="1">
      <c r="A17" s="160" t="s">
        <v>1032</v>
      </c>
      <c r="B17" s="73">
        <v>228</v>
      </c>
      <c r="C17" s="73">
        <v>153</v>
      </c>
      <c r="D17" s="73">
        <v>5</v>
      </c>
      <c r="E17" s="73">
        <v>0</v>
      </c>
      <c r="F17" s="152">
        <v>67</v>
      </c>
      <c r="G17" s="152">
        <v>9</v>
      </c>
      <c r="H17" s="152">
        <v>0</v>
      </c>
      <c r="I17" s="152">
        <v>15</v>
      </c>
      <c r="J17" s="73">
        <v>41</v>
      </c>
      <c r="K17" s="73">
        <v>0</v>
      </c>
      <c r="L17" s="73">
        <f t="shared" si="0"/>
        <v>0</v>
      </c>
      <c r="M17" s="73">
        <v>16</v>
      </c>
      <c r="N17" s="73">
        <v>0</v>
      </c>
      <c r="O17" s="73">
        <v>0</v>
      </c>
      <c r="P17" s="73">
        <v>0</v>
      </c>
      <c r="Q17" s="73">
        <v>0</v>
      </c>
      <c r="R17" s="73">
        <v>0</v>
      </c>
      <c r="S17" s="73">
        <v>381</v>
      </c>
      <c r="T17" s="73">
        <v>381</v>
      </c>
      <c r="U17" s="80">
        <v>0</v>
      </c>
      <c r="V17" s="73">
        <v>0</v>
      </c>
      <c r="W17" s="89">
        <v>0</v>
      </c>
      <c r="X17" s="73">
        <v>0</v>
      </c>
      <c r="Y17" s="73">
        <v>0</v>
      </c>
    </row>
    <row r="18" spans="1:25" ht="16.5" customHeight="1">
      <c r="A18" s="160" t="s">
        <v>1034</v>
      </c>
      <c r="B18" s="73">
        <v>205</v>
      </c>
      <c r="C18" s="73">
        <v>36</v>
      </c>
      <c r="D18" s="73">
        <v>0</v>
      </c>
      <c r="E18" s="73">
        <v>0</v>
      </c>
      <c r="F18" s="152">
        <v>75</v>
      </c>
      <c r="G18" s="152">
        <v>0</v>
      </c>
      <c r="H18" s="152">
        <v>0</v>
      </c>
      <c r="I18" s="152">
        <v>0</v>
      </c>
      <c r="J18" s="73">
        <v>-60</v>
      </c>
      <c r="K18" s="73">
        <v>0</v>
      </c>
      <c r="L18" s="73">
        <f t="shared" si="0"/>
        <v>0</v>
      </c>
      <c r="M18" s="73">
        <v>21</v>
      </c>
      <c r="N18" s="73">
        <v>0</v>
      </c>
      <c r="O18" s="73">
        <v>0</v>
      </c>
      <c r="P18" s="73">
        <v>0</v>
      </c>
      <c r="Q18" s="73">
        <v>0</v>
      </c>
      <c r="R18" s="73">
        <v>0</v>
      </c>
      <c r="S18" s="73">
        <v>241</v>
      </c>
      <c r="T18" s="73">
        <v>241</v>
      </c>
      <c r="U18" s="80">
        <v>0</v>
      </c>
      <c r="V18" s="73">
        <v>0</v>
      </c>
      <c r="W18" s="89">
        <v>0</v>
      </c>
      <c r="X18" s="73">
        <v>0</v>
      </c>
      <c r="Y18" s="73">
        <v>0</v>
      </c>
    </row>
    <row r="19" spans="1:25" ht="16.5" customHeight="1">
      <c r="A19" s="160" t="s">
        <v>1036</v>
      </c>
      <c r="B19" s="73">
        <v>0</v>
      </c>
      <c r="C19" s="73">
        <v>0</v>
      </c>
      <c r="D19" s="73">
        <v>0</v>
      </c>
      <c r="E19" s="73">
        <v>0</v>
      </c>
      <c r="F19" s="152">
        <v>0</v>
      </c>
      <c r="G19" s="152">
        <v>0</v>
      </c>
      <c r="H19" s="152">
        <v>0</v>
      </c>
      <c r="I19" s="152">
        <v>0</v>
      </c>
      <c r="J19" s="73">
        <v>0</v>
      </c>
      <c r="K19" s="73">
        <v>0</v>
      </c>
      <c r="L19" s="73">
        <f t="shared" si="0"/>
        <v>0</v>
      </c>
      <c r="M19" s="73">
        <v>0</v>
      </c>
      <c r="N19" s="73">
        <v>0</v>
      </c>
      <c r="O19" s="73">
        <v>0</v>
      </c>
      <c r="P19" s="73">
        <v>0</v>
      </c>
      <c r="Q19" s="73">
        <v>0</v>
      </c>
      <c r="R19" s="73">
        <v>0</v>
      </c>
      <c r="S19" s="73">
        <v>0</v>
      </c>
      <c r="T19" s="73">
        <v>0</v>
      </c>
      <c r="U19" s="80">
        <v>0</v>
      </c>
      <c r="V19" s="73">
        <v>0</v>
      </c>
      <c r="W19" s="89">
        <v>0</v>
      </c>
      <c r="X19" s="73">
        <v>0</v>
      </c>
      <c r="Y19" s="73">
        <v>0</v>
      </c>
    </row>
    <row r="20" spans="1:25" ht="16.5" customHeight="1">
      <c r="A20" s="160" t="s">
        <v>1038</v>
      </c>
      <c r="B20" s="73">
        <v>0</v>
      </c>
      <c r="C20" s="73">
        <v>652</v>
      </c>
      <c r="D20" s="73">
        <v>51</v>
      </c>
      <c r="E20" s="73">
        <v>0</v>
      </c>
      <c r="F20" s="152">
        <v>509</v>
      </c>
      <c r="G20" s="152">
        <v>0</v>
      </c>
      <c r="H20" s="152">
        <v>0</v>
      </c>
      <c r="I20" s="152">
        <v>28</v>
      </c>
      <c r="J20" s="73">
        <v>64</v>
      </c>
      <c r="K20" s="73">
        <v>0</v>
      </c>
      <c r="L20" s="73">
        <f t="shared" si="0"/>
        <v>0</v>
      </c>
      <c r="M20" s="73">
        <v>0</v>
      </c>
      <c r="N20" s="73">
        <v>0</v>
      </c>
      <c r="O20" s="73">
        <v>0</v>
      </c>
      <c r="P20" s="73">
        <v>0</v>
      </c>
      <c r="Q20" s="73">
        <v>0</v>
      </c>
      <c r="R20" s="73">
        <v>0</v>
      </c>
      <c r="S20" s="73">
        <v>652</v>
      </c>
      <c r="T20" s="73">
        <v>652</v>
      </c>
      <c r="U20" s="80">
        <v>0</v>
      </c>
      <c r="V20" s="73">
        <v>0</v>
      </c>
      <c r="W20" s="89">
        <v>0</v>
      </c>
      <c r="X20" s="73">
        <v>0</v>
      </c>
      <c r="Y20" s="73">
        <v>0</v>
      </c>
    </row>
    <row r="21" spans="1:25" ht="24.75" customHeight="1">
      <c r="A21" s="160" t="s">
        <v>1040</v>
      </c>
      <c r="B21" s="73">
        <v>0</v>
      </c>
      <c r="C21" s="73">
        <v>149</v>
      </c>
      <c r="D21" s="73">
        <v>4</v>
      </c>
      <c r="E21" s="73">
        <v>0</v>
      </c>
      <c r="F21" s="152">
        <v>89</v>
      </c>
      <c r="G21" s="152">
        <v>0</v>
      </c>
      <c r="H21" s="152">
        <v>0</v>
      </c>
      <c r="I21" s="152">
        <v>18</v>
      </c>
      <c r="J21" s="73">
        <v>38</v>
      </c>
      <c r="K21" s="73">
        <v>0</v>
      </c>
      <c r="L21" s="73">
        <f t="shared" si="0"/>
        <v>0</v>
      </c>
      <c r="M21" s="73">
        <v>0</v>
      </c>
      <c r="N21" s="73">
        <v>0</v>
      </c>
      <c r="O21" s="73">
        <v>0</v>
      </c>
      <c r="P21" s="73">
        <v>0</v>
      </c>
      <c r="Q21" s="73">
        <v>0</v>
      </c>
      <c r="R21" s="73">
        <v>0</v>
      </c>
      <c r="S21" s="73">
        <v>149</v>
      </c>
      <c r="T21" s="73">
        <v>149</v>
      </c>
      <c r="U21" s="80">
        <v>0</v>
      </c>
      <c r="V21" s="73">
        <v>0</v>
      </c>
      <c r="W21" s="89">
        <v>0</v>
      </c>
      <c r="X21" s="73">
        <v>0</v>
      </c>
      <c r="Y21" s="73">
        <v>0</v>
      </c>
    </row>
    <row r="22" spans="1:25" ht="16.5" customHeight="1">
      <c r="A22" s="160" t="s">
        <v>1042</v>
      </c>
      <c r="B22" s="73">
        <v>36</v>
      </c>
      <c r="C22" s="73">
        <v>47</v>
      </c>
      <c r="D22" s="73">
        <v>8</v>
      </c>
      <c r="E22" s="73">
        <v>0</v>
      </c>
      <c r="F22" s="152">
        <v>22</v>
      </c>
      <c r="G22" s="152">
        <v>0</v>
      </c>
      <c r="H22" s="152">
        <v>0</v>
      </c>
      <c r="I22" s="152">
        <v>2</v>
      </c>
      <c r="J22" s="73">
        <v>10</v>
      </c>
      <c r="K22" s="73">
        <v>0</v>
      </c>
      <c r="L22" s="73">
        <f t="shared" si="0"/>
        <v>0</v>
      </c>
      <c r="M22" s="73">
        <v>5</v>
      </c>
      <c r="N22" s="73">
        <v>0</v>
      </c>
      <c r="O22" s="73">
        <v>0</v>
      </c>
      <c r="P22" s="73">
        <v>0</v>
      </c>
      <c r="Q22" s="73">
        <v>0</v>
      </c>
      <c r="R22" s="73">
        <v>0</v>
      </c>
      <c r="S22" s="73">
        <v>83</v>
      </c>
      <c r="T22" s="73">
        <v>83</v>
      </c>
      <c r="U22" s="80">
        <v>0</v>
      </c>
      <c r="V22" s="73">
        <v>0</v>
      </c>
      <c r="W22" s="89">
        <v>0</v>
      </c>
      <c r="X22" s="73">
        <v>0</v>
      </c>
      <c r="Y22" s="73">
        <v>0</v>
      </c>
    </row>
    <row r="23" spans="1:25" ht="16.5" customHeight="1">
      <c r="A23" s="160" t="s">
        <v>1044</v>
      </c>
      <c r="B23" s="73">
        <v>13</v>
      </c>
      <c r="C23" s="73">
        <v>-8</v>
      </c>
      <c r="D23" s="73">
        <v>0</v>
      </c>
      <c r="E23" s="73">
        <v>0</v>
      </c>
      <c r="F23" s="152">
        <v>0</v>
      </c>
      <c r="G23" s="152">
        <v>0</v>
      </c>
      <c r="H23" s="152">
        <v>0</v>
      </c>
      <c r="I23" s="152">
        <v>0</v>
      </c>
      <c r="J23" s="73">
        <v>-8</v>
      </c>
      <c r="K23" s="73">
        <v>0</v>
      </c>
      <c r="L23" s="73">
        <f t="shared" si="0"/>
        <v>0</v>
      </c>
      <c r="M23" s="73">
        <v>0</v>
      </c>
      <c r="N23" s="73">
        <v>0</v>
      </c>
      <c r="O23" s="73">
        <v>0</v>
      </c>
      <c r="P23" s="73">
        <v>0</v>
      </c>
      <c r="Q23" s="73">
        <v>0</v>
      </c>
      <c r="R23" s="73">
        <v>0</v>
      </c>
      <c r="S23" s="73">
        <v>5</v>
      </c>
      <c r="T23" s="73">
        <v>5</v>
      </c>
      <c r="U23" s="80">
        <v>0</v>
      </c>
      <c r="V23" s="73">
        <v>0</v>
      </c>
      <c r="W23" s="89">
        <v>0</v>
      </c>
      <c r="X23" s="73">
        <v>0</v>
      </c>
      <c r="Y23" s="73">
        <v>0</v>
      </c>
    </row>
    <row r="24" spans="1:25" ht="16.5" customHeight="1">
      <c r="A24" s="160" t="s">
        <v>1046</v>
      </c>
      <c r="B24" s="73">
        <v>88</v>
      </c>
      <c r="C24" s="73">
        <v>164</v>
      </c>
      <c r="D24" s="73">
        <v>147</v>
      </c>
      <c r="E24" s="73">
        <v>0</v>
      </c>
      <c r="F24" s="152">
        <v>30</v>
      </c>
      <c r="G24" s="152">
        <v>0</v>
      </c>
      <c r="H24" s="152">
        <v>0</v>
      </c>
      <c r="I24" s="152">
        <v>2</v>
      </c>
      <c r="J24" s="73">
        <v>-20</v>
      </c>
      <c r="K24" s="73">
        <v>0</v>
      </c>
      <c r="L24" s="73">
        <f t="shared" si="0"/>
        <v>0</v>
      </c>
      <c r="M24" s="73">
        <v>5</v>
      </c>
      <c r="N24" s="73">
        <v>0</v>
      </c>
      <c r="O24" s="73">
        <v>0</v>
      </c>
      <c r="P24" s="73">
        <v>0</v>
      </c>
      <c r="Q24" s="73">
        <v>0</v>
      </c>
      <c r="R24" s="73">
        <v>0</v>
      </c>
      <c r="S24" s="73">
        <v>252</v>
      </c>
      <c r="T24" s="73">
        <v>252</v>
      </c>
      <c r="U24" s="80">
        <v>0</v>
      </c>
      <c r="V24" s="73">
        <v>0</v>
      </c>
      <c r="W24" s="89">
        <v>0</v>
      </c>
      <c r="X24" s="73">
        <v>0</v>
      </c>
      <c r="Y24" s="73">
        <v>0</v>
      </c>
    </row>
    <row r="25" spans="1:25" ht="16.5" customHeight="1">
      <c r="A25" s="160" t="s">
        <v>1048</v>
      </c>
      <c r="B25" s="73">
        <v>46</v>
      </c>
      <c r="C25" s="73">
        <v>52</v>
      </c>
      <c r="D25" s="73">
        <v>0</v>
      </c>
      <c r="E25" s="73">
        <v>0</v>
      </c>
      <c r="F25" s="152">
        <v>25</v>
      </c>
      <c r="G25" s="152">
        <v>0</v>
      </c>
      <c r="H25" s="152">
        <v>0</v>
      </c>
      <c r="I25" s="152">
        <v>4</v>
      </c>
      <c r="J25" s="73">
        <v>15</v>
      </c>
      <c r="K25" s="73">
        <v>0</v>
      </c>
      <c r="L25" s="73">
        <f t="shared" si="0"/>
        <v>0</v>
      </c>
      <c r="M25" s="73">
        <v>8</v>
      </c>
      <c r="N25" s="73">
        <v>0</v>
      </c>
      <c r="O25" s="73">
        <v>0</v>
      </c>
      <c r="P25" s="73">
        <v>0</v>
      </c>
      <c r="Q25" s="73">
        <v>0</v>
      </c>
      <c r="R25" s="73">
        <v>0</v>
      </c>
      <c r="S25" s="73">
        <v>98</v>
      </c>
      <c r="T25" s="73">
        <v>98</v>
      </c>
      <c r="U25" s="80">
        <v>0</v>
      </c>
      <c r="V25" s="73">
        <v>0</v>
      </c>
      <c r="W25" s="89">
        <v>0</v>
      </c>
      <c r="X25" s="73">
        <v>0</v>
      </c>
      <c r="Y25" s="73">
        <v>0</v>
      </c>
    </row>
    <row r="26" spans="1:25" ht="16.5" customHeight="1">
      <c r="A26" s="160" t="s">
        <v>1050</v>
      </c>
      <c r="B26" s="73">
        <v>32</v>
      </c>
      <c r="C26" s="73">
        <v>30</v>
      </c>
      <c r="D26" s="73">
        <v>0</v>
      </c>
      <c r="E26" s="73">
        <v>0</v>
      </c>
      <c r="F26" s="152">
        <v>16</v>
      </c>
      <c r="G26" s="152">
        <v>0</v>
      </c>
      <c r="H26" s="152">
        <v>1</v>
      </c>
      <c r="I26" s="152">
        <v>4</v>
      </c>
      <c r="J26" s="73">
        <v>5</v>
      </c>
      <c r="K26" s="73">
        <v>0</v>
      </c>
      <c r="L26" s="73">
        <f t="shared" si="0"/>
        <v>0</v>
      </c>
      <c r="M26" s="73">
        <v>4</v>
      </c>
      <c r="N26" s="73">
        <v>0</v>
      </c>
      <c r="O26" s="73">
        <v>0</v>
      </c>
      <c r="P26" s="73">
        <v>0</v>
      </c>
      <c r="Q26" s="73">
        <v>0</v>
      </c>
      <c r="R26" s="73">
        <v>0</v>
      </c>
      <c r="S26" s="73">
        <v>62</v>
      </c>
      <c r="T26" s="73">
        <v>62</v>
      </c>
      <c r="U26" s="80">
        <v>0</v>
      </c>
      <c r="V26" s="73">
        <v>0</v>
      </c>
      <c r="W26" s="89">
        <v>0</v>
      </c>
      <c r="X26" s="73">
        <v>0</v>
      </c>
      <c r="Y26" s="73">
        <v>0</v>
      </c>
    </row>
    <row r="27" spans="1:25" ht="16.5" customHeight="1">
      <c r="A27" s="160" t="s">
        <v>1052</v>
      </c>
      <c r="B27" s="73">
        <v>244</v>
      </c>
      <c r="C27" s="73">
        <v>293</v>
      </c>
      <c r="D27" s="73">
        <v>23</v>
      </c>
      <c r="E27" s="73">
        <v>0</v>
      </c>
      <c r="F27" s="152">
        <v>106</v>
      </c>
      <c r="G27" s="152">
        <v>0</v>
      </c>
      <c r="H27" s="152">
        <v>0</v>
      </c>
      <c r="I27" s="152">
        <v>14</v>
      </c>
      <c r="J27" s="73">
        <v>37</v>
      </c>
      <c r="K27" s="73">
        <v>0</v>
      </c>
      <c r="L27" s="73">
        <f t="shared" si="0"/>
        <v>0</v>
      </c>
      <c r="M27" s="73">
        <v>113</v>
      </c>
      <c r="N27" s="73">
        <v>0</v>
      </c>
      <c r="O27" s="73">
        <v>0</v>
      </c>
      <c r="P27" s="73">
        <v>0</v>
      </c>
      <c r="Q27" s="73">
        <v>0</v>
      </c>
      <c r="R27" s="73">
        <v>0</v>
      </c>
      <c r="S27" s="73">
        <v>537</v>
      </c>
      <c r="T27" s="73">
        <v>537</v>
      </c>
      <c r="U27" s="80">
        <v>0</v>
      </c>
      <c r="V27" s="73">
        <v>0</v>
      </c>
      <c r="W27" s="89">
        <v>0</v>
      </c>
      <c r="X27" s="73">
        <v>0</v>
      </c>
      <c r="Y27" s="73">
        <v>0</v>
      </c>
    </row>
    <row r="28" spans="1:25" ht="27" customHeight="1">
      <c r="A28" s="160" t="s">
        <v>1054</v>
      </c>
      <c r="B28" s="73">
        <v>670</v>
      </c>
      <c r="C28" s="73">
        <v>256</v>
      </c>
      <c r="D28" s="73">
        <v>0</v>
      </c>
      <c r="E28" s="73">
        <v>0</v>
      </c>
      <c r="F28" s="152">
        <v>224</v>
      </c>
      <c r="G28" s="152">
        <v>0</v>
      </c>
      <c r="H28" s="152">
        <v>0</v>
      </c>
      <c r="I28" s="152">
        <v>0</v>
      </c>
      <c r="J28" s="73">
        <v>-40</v>
      </c>
      <c r="K28" s="73">
        <v>0</v>
      </c>
      <c r="L28" s="73">
        <f t="shared" si="0"/>
        <v>0</v>
      </c>
      <c r="M28" s="73">
        <v>72</v>
      </c>
      <c r="N28" s="73">
        <v>0</v>
      </c>
      <c r="O28" s="73">
        <v>0</v>
      </c>
      <c r="P28" s="73">
        <v>0</v>
      </c>
      <c r="Q28" s="73">
        <v>0</v>
      </c>
      <c r="R28" s="73">
        <v>0</v>
      </c>
      <c r="S28" s="73">
        <v>926</v>
      </c>
      <c r="T28" s="73">
        <v>926</v>
      </c>
      <c r="U28" s="80">
        <v>0</v>
      </c>
      <c r="V28" s="73">
        <v>0</v>
      </c>
      <c r="W28" s="89">
        <v>0</v>
      </c>
      <c r="X28" s="73">
        <v>0</v>
      </c>
      <c r="Y28" s="73">
        <v>0</v>
      </c>
    </row>
    <row r="29" spans="1:25" ht="16.5" customHeight="1">
      <c r="A29" s="160" t="s">
        <v>1055</v>
      </c>
      <c r="B29" s="73">
        <v>149</v>
      </c>
      <c r="C29" s="73">
        <v>741</v>
      </c>
      <c r="D29" s="73">
        <v>5</v>
      </c>
      <c r="E29" s="73">
        <v>0</v>
      </c>
      <c r="F29" s="152">
        <v>278</v>
      </c>
      <c r="G29" s="152">
        <v>0</v>
      </c>
      <c r="H29" s="152">
        <v>0</v>
      </c>
      <c r="I29" s="152">
        <v>5</v>
      </c>
      <c r="J29" s="73">
        <v>10</v>
      </c>
      <c r="K29" s="73">
        <v>0</v>
      </c>
      <c r="L29" s="73">
        <f t="shared" si="0"/>
        <v>432</v>
      </c>
      <c r="M29" s="73">
        <v>11</v>
      </c>
      <c r="N29" s="73">
        <v>0</v>
      </c>
      <c r="O29" s="73">
        <v>0</v>
      </c>
      <c r="P29" s="73">
        <v>0</v>
      </c>
      <c r="Q29" s="73">
        <v>0</v>
      </c>
      <c r="R29" s="73">
        <v>0</v>
      </c>
      <c r="S29" s="73">
        <v>890</v>
      </c>
      <c r="T29" s="73">
        <v>890</v>
      </c>
      <c r="U29" s="80">
        <v>0</v>
      </c>
      <c r="V29" s="73">
        <v>0</v>
      </c>
      <c r="W29" s="89">
        <v>0</v>
      </c>
      <c r="X29" s="73">
        <v>432</v>
      </c>
      <c r="Y29" s="73">
        <v>0</v>
      </c>
    </row>
    <row r="30" spans="1:25" ht="16.5" customHeight="1">
      <c r="A30" s="160" t="s">
        <v>1056</v>
      </c>
      <c r="B30" s="73">
        <v>92</v>
      </c>
      <c r="C30" s="73">
        <v>67</v>
      </c>
      <c r="D30" s="73">
        <v>0</v>
      </c>
      <c r="E30" s="73">
        <v>0</v>
      </c>
      <c r="F30" s="152">
        <v>35</v>
      </c>
      <c r="G30" s="152">
        <v>0</v>
      </c>
      <c r="H30" s="152">
        <v>0</v>
      </c>
      <c r="I30" s="152">
        <v>8</v>
      </c>
      <c r="J30" s="73">
        <v>16</v>
      </c>
      <c r="K30" s="73">
        <v>0</v>
      </c>
      <c r="L30" s="73">
        <f t="shared" si="0"/>
        <v>0</v>
      </c>
      <c r="M30" s="73">
        <v>8</v>
      </c>
      <c r="N30" s="73">
        <v>0</v>
      </c>
      <c r="O30" s="73">
        <v>0</v>
      </c>
      <c r="P30" s="73">
        <v>0</v>
      </c>
      <c r="Q30" s="73">
        <v>0</v>
      </c>
      <c r="R30" s="73">
        <v>0</v>
      </c>
      <c r="S30" s="73">
        <v>159</v>
      </c>
      <c r="T30" s="73">
        <v>159</v>
      </c>
      <c r="U30" s="80">
        <v>0</v>
      </c>
      <c r="V30" s="73">
        <v>0</v>
      </c>
      <c r="W30" s="89">
        <v>0</v>
      </c>
      <c r="X30" s="73">
        <v>0</v>
      </c>
      <c r="Y30" s="73">
        <v>0</v>
      </c>
    </row>
    <row r="31" spans="1:25" ht="16.5" customHeight="1">
      <c r="A31" s="160" t="s">
        <v>1057</v>
      </c>
      <c r="B31" s="73">
        <v>47</v>
      </c>
      <c r="C31" s="73">
        <v>32</v>
      </c>
      <c r="D31" s="73">
        <v>0</v>
      </c>
      <c r="E31" s="73">
        <v>0</v>
      </c>
      <c r="F31" s="152">
        <v>22</v>
      </c>
      <c r="G31" s="152">
        <v>0</v>
      </c>
      <c r="H31" s="152">
        <v>0</v>
      </c>
      <c r="I31" s="152">
        <v>2</v>
      </c>
      <c r="J31" s="73">
        <v>4</v>
      </c>
      <c r="K31" s="73">
        <v>0</v>
      </c>
      <c r="L31" s="73">
        <f t="shared" si="0"/>
        <v>0</v>
      </c>
      <c r="M31" s="73">
        <v>4</v>
      </c>
      <c r="N31" s="73">
        <v>0</v>
      </c>
      <c r="O31" s="73">
        <v>0</v>
      </c>
      <c r="P31" s="73">
        <v>0</v>
      </c>
      <c r="Q31" s="73">
        <v>0</v>
      </c>
      <c r="R31" s="73">
        <v>0</v>
      </c>
      <c r="S31" s="73">
        <v>79</v>
      </c>
      <c r="T31" s="73">
        <v>79</v>
      </c>
      <c r="U31" s="80">
        <v>0</v>
      </c>
      <c r="V31" s="73">
        <v>0</v>
      </c>
      <c r="W31" s="89">
        <v>0</v>
      </c>
      <c r="X31" s="73">
        <v>0</v>
      </c>
      <c r="Y31" s="73">
        <v>0</v>
      </c>
    </row>
    <row r="32" spans="1:25" ht="16.5" customHeight="1">
      <c r="A32" s="160" t="s">
        <v>1058</v>
      </c>
      <c r="B32" s="73">
        <v>0</v>
      </c>
      <c r="C32" s="73">
        <v>0</v>
      </c>
      <c r="D32" s="73">
        <v>0</v>
      </c>
      <c r="E32" s="73">
        <v>0</v>
      </c>
      <c r="F32" s="152">
        <v>0</v>
      </c>
      <c r="G32" s="152">
        <v>0</v>
      </c>
      <c r="H32" s="152">
        <v>0</v>
      </c>
      <c r="I32" s="152">
        <v>0</v>
      </c>
      <c r="J32" s="73">
        <v>0</v>
      </c>
      <c r="K32" s="73">
        <v>0</v>
      </c>
      <c r="L32" s="73">
        <f t="shared" si="0"/>
        <v>0</v>
      </c>
      <c r="M32" s="73">
        <v>0</v>
      </c>
      <c r="N32" s="73">
        <v>0</v>
      </c>
      <c r="O32" s="73">
        <v>0</v>
      </c>
      <c r="P32" s="73">
        <v>0</v>
      </c>
      <c r="Q32" s="73">
        <v>0</v>
      </c>
      <c r="R32" s="73">
        <v>0</v>
      </c>
      <c r="S32" s="73">
        <v>0</v>
      </c>
      <c r="T32" s="73">
        <v>0</v>
      </c>
      <c r="U32" s="80">
        <v>0</v>
      </c>
      <c r="V32" s="73">
        <v>0</v>
      </c>
      <c r="W32" s="89">
        <v>0</v>
      </c>
      <c r="X32" s="73">
        <v>0</v>
      </c>
      <c r="Y32" s="73">
        <v>0</v>
      </c>
    </row>
    <row r="33" spans="1:25" ht="16.5" customHeight="1">
      <c r="A33" s="160" t="s">
        <v>1059</v>
      </c>
      <c r="B33" s="73">
        <v>537</v>
      </c>
      <c r="C33" s="73">
        <v>187</v>
      </c>
      <c r="D33" s="73">
        <v>0</v>
      </c>
      <c r="E33" s="73">
        <v>0</v>
      </c>
      <c r="F33" s="152">
        <v>202</v>
      </c>
      <c r="G33" s="152">
        <v>0</v>
      </c>
      <c r="H33" s="152">
        <v>0</v>
      </c>
      <c r="I33" s="152">
        <v>9</v>
      </c>
      <c r="J33" s="73">
        <v>-44</v>
      </c>
      <c r="K33" s="73">
        <v>0</v>
      </c>
      <c r="L33" s="73">
        <f t="shared" si="0"/>
        <v>0</v>
      </c>
      <c r="M33" s="73">
        <v>20</v>
      </c>
      <c r="N33" s="73">
        <v>0</v>
      </c>
      <c r="O33" s="73">
        <v>0</v>
      </c>
      <c r="P33" s="73">
        <v>0</v>
      </c>
      <c r="Q33" s="73">
        <v>0</v>
      </c>
      <c r="R33" s="73">
        <v>0</v>
      </c>
      <c r="S33" s="73">
        <v>724</v>
      </c>
      <c r="T33" s="73">
        <v>724</v>
      </c>
      <c r="U33" s="80">
        <v>0</v>
      </c>
      <c r="V33" s="73">
        <v>0</v>
      </c>
      <c r="W33" s="89">
        <v>0</v>
      </c>
      <c r="X33" s="73">
        <v>0</v>
      </c>
      <c r="Y33" s="73">
        <v>0</v>
      </c>
    </row>
    <row r="34" spans="1:25" ht="16.5" customHeight="1">
      <c r="A34" s="160" t="s">
        <v>1060</v>
      </c>
      <c r="B34" s="73">
        <v>27</v>
      </c>
      <c r="C34" s="73">
        <v>4610</v>
      </c>
      <c r="D34" s="73">
        <v>0</v>
      </c>
      <c r="E34" s="73">
        <v>0</v>
      </c>
      <c r="F34" s="152">
        <v>775</v>
      </c>
      <c r="G34" s="152">
        <v>0</v>
      </c>
      <c r="H34" s="152">
        <v>0</v>
      </c>
      <c r="I34" s="152">
        <v>44</v>
      </c>
      <c r="J34" s="73">
        <v>1449</v>
      </c>
      <c r="K34" s="73">
        <v>0</v>
      </c>
      <c r="L34" s="73">
        <f t="shared" si="0"/>
        <v>2342</v>
      </c>
      <c r="M34" s="73">
        <v>0</v>
      </c>
      <c r="N34" s="73">
        <v>0</v>
      </c>
      <c r="O34" s="73">
        <v>0</v>
      </c>
      <c r="P34" s="73">
        <v>0</v>
      </c>
      <c r="Q34" s="73">
        <v>0</v>
      </c>
      <c r="R34" s="73">
        <v>0</v>
      </c>
      <c r="S34" s="73">
        <v>4637</v>
      </c>
      <c r="T34" s="73">
        <v>4637</v>
      </c>
      <c r="U34" s="80">
        <v>0</v>
      </c>
      <c r="V34" s="73">
        <v>0</v>
      </c>
      <c r="W34" s="89">
        <v>0</v>
      </c>
      <c r="X34" s="73">
        <v>2342</v>
      </c>
      <c r="Y34" s="73">
        <v>0</v>
      </c>
    </row>
    <row r="35" spans="1:25" ht="16.5" customHeight="1">
      <c r="A35" s="160" t="s">
        <v>1379</v>
      </c>
      <c r="B35" s="73">
        <v>0</v>
      </c>
      <c r="C35" s="73">
        <v>0</v>
      </c>
      <c r="D35" s="73">
        <v>0</v>
      </c>
      <c r="E35" s="73">
        <v>0</v>
      </c>
      <c r="F35" s="152">
        <v>0</v>
      </c>
      <c r="G35" s="152">
        <v>0</v>
      </c>
      <c r="H35" s="152">
        <v>0</v>
      </c>
      <c r="I35" s="152">
        <v>0</v>
      </c>
      <c r="J35" s="73">
        <v>0</v>
      </c>
      <c r="K35" s="73">
        <v>0</v>
      </c>
      <c r="L35" s="73">
        <f t="shared" si="0"/>
        <v>0</v>
      </c>
      <c r="M35" s="73">
        <v>0</v>
      </c>
      <c r="N35" s="73">
        <v>0</v>
      </c>
      <c r="O35" s="152">
        <v>0</v>
      </c>
      <c r="P35" s="152">
        <v>0</v>
      </c>
      <c r="Q35" s="73">
        <v>0</v>
      </c>
      <c r="R35" s="73">
        <v>0</v>
      </c>
      <c r="S35" s="73">
        <v>0</v>
      </c>
      <c r="T35" s="73">
        <v>0</v>
      </c>
      <c r="U35" s="80">
        <v>0</v>
      </c>
      <c r="V35" s="73">
        <v>0</v>
      </c>
      <c r="W35" s="89">
        <v>0</v>
      </c>
      <c r="X35" s="73">
        <v>0</v>
      </c>
      <c r="Y35" s="73">
        <v>0</v>
      </c>
    </row>
    <row r="36" spans="1:25" ht="16.5" customHeight="1">
      <c r="A36" s="160" t="s">
        <v>1443</v>
      </c>
      <c r="B36" s="73">
        <v>77</v>
      </c>
      <c r="C36" s="73">
        <v>13</v>
      </c>
      <c r="D36" s="73">
        <v>0</v>
      </c>
      <c r="E36" s="73">
        <v>0</v>
      </c>
      <c r="F36" s="152">
        <v>0</v>
      </c>
      <c r="G36" s="152">
        <v>0</v>
      </c>
      <c r="H36" s="152">
        <v>0</v>
      </c>
      <c r="I36" s="152">
        <v>0</v>
      </c>
      <c r="J36" s="73">
        <v>13</v>
      </c>
      <c r="K36" s="73">
        <v>0</v>
      </c>
      <c r="L36" s="73">
        <f t="shared" si="0"/>
        <v>0</v>
      </c>
      <c r="M36" s="73">
        <v>0</v>
      </c>
      <c r="N36" s="73">
        <v>0</v>
      </c>
      <c r="O36" s="152">
        <v>0</v>
      </c>
      <c r="P36" s="152">
        <v>0</v>
      </c>
      <c r="Q36" s="73">
        <v>0</v>
      </c>
      <c r="R36" s="73">
        <v>0</v>
      </c>
      <c r="S36" s="73">
        <v>90</v>
      </c>
      <c r="T36" s="73">
        <v>90</v>
      </c>
      <c r="U36" s="80">
        <v>0</v>
      </c>
      <c r="V36" s="73">
        <v>0</v>
      </c>
      <c r="W36" s="89">
        <v>0</v>
      </c>
      <c r="X36" s="73">
        <v>0</v>
      </c>
      <c r="Y36" s="73">
        <v>0</v>
      </c>
    </row>
    <row r="37" spans="1:25" ht="16.5" customHeight="1">
      <c r="A37" s="160" t="s">
        <v>1476</v>
      </c>
      <c r="B37" s="73">
        <v>3892</v>
      </c>
      <c r="C37" s="73">
        <v>6799</v>
      </c>
      <c r="D37" s="73">
        <v>979</v>
      </c>
      <c r="E37" s="73">
        <v>0</v>
      </c>
      <c r="F37" s="152">
        <v>3495</v>
      </c>
      <c r="G37" s="152">
        <v>539</v>
      </c>
      <c r="H37" s="152">
        <v>0</v>
      </c>
      <c r="I37" s="152">
        <v>272</v>
      </c>
      <c r="J37" s="73">
        <v>1236</v>
      </c>
      <c r="K37" s="73">
        <v>0</v>
      </c>
      <c r="L37" s="73">
        <f t="shared" si="0"/>
        <v>0</v>
      </c>
      <c r="M37" s="73">
        <v>278</v>
      </c>
      <c r="N37" s="73">
        <v>0</v>
      </c>
      <c r="O37" s="73">
        <v>0</v>
      </c>
      <c r="P37" s="73">
        <v>0</v>
      </c>
      <c r="Q37" s="73">
        <v>0</v>
      </c>
      <c r="R37" s="73">
        <v>0</v>
      </c>
      <c r="S37" s="73">
        <v>10691</v>
      </c>
      <c r="T37" s="73">
        <v>10691</v>
      </c>
      <c r="U37" s="80">
        <v>0</v>
      </c>
      <c r="V37" s="73">
        <v>0</v>
      </c>
      <c r="W37" s="89">
        <v>0</v>
      </c>
      <c r="X37" s="73">
        <v>0</v>
      </c>
      <c r="Y37" s="73">
        <v>0</v>
      </c>
    </row>
    <row r="38" spans="1:25" ht="16.5" customHeight="1">
      <c r="A38" s="160" t="s">
        <v>1017</v>
      </c>
      <c r="B38" s="73">
        <v>211</v>
      </c>
      <c r="C38" s="73">
        <v>193</v>
      </c>
      <c r="D38" s="73">
        <v>0</v>
      </c>
      <c r="E38" s="73">
        <v>0</v>
      </c>
      <c r="F38" s="152">
        <v>3</v>
      </c>
      <c r="G38" s="152">
        <v>0</v>
      </c>
      <c r="H38" s="152">
        <v>0</v>
      </c>
      <c r="I38" s="152">
        <v>5</v>
      </c>
      <c r="J38" s="73">
        <v>185</v>
      </c>
      <c r="K38" s="73">
        <v>0</v>
      </c>
      <c r="L38" s="73">
        <f t="shared" si="0"/>
        <v>0</v>
      </c>
      <c r="M38" s="73">
        <v>0</v>
      </c>
      <c r="N38" s="73">
        <v>0</v>
      </c>
      <c r="O38" s="73">
        <v>0</v>
      </c>
      <c r="P38" s="73">
        <v>0</v>
      </c>
      <c r="Q38" s="73">
        <v>0</v>
      </c>
      <c r="R38" s="73">
        <v>0</v>
      </c>
      <c r="S38" s="73">
        <v>404</v>
      </c>
      <c r="T38" s="73">
        <v>404</v>
      </c>
      <c r="U38" s="80">
        <v>0</v>
      </c>
      <c r="V38" s="73">
        <v>0</v>
      </c>
      <c r="W38" s="89">
        <v>0</v>
      </c>
      <c r="X38" s="73">
        <v>0</v>
      </c>
      <c r="Y38" s="73">
        <v>0</v>
      </c>
    </row>
    <row r="39" spans="1:25" ht="16.5" customHeight="1">
      <c r="A39" s="160" t="s">
        <v>1019</v>
      </c>
      <c r="B39" s="73">
        <v>2534</v>
      </c>
      <c r="C39" s="73">
        <v>3583</v>
      </c>
      <c r="D39" s="73">
        <v>125</v>
      </c>
      <c r="E39" s="73">
        <v>0</v>
      </c>
      <c r="F39" s="152">
        <v>2397</v>
      </c>
      <c r="G39" s="152">
        <v>147</v>
      </c>
      <c r="H39" s="152">
        <v>0</v>
      </c>
      <c r="I39" s="152">
        <v>197</v>
      </c>
      <c r="J39" s="73">
        <v>547</v>
      </c>
      <c r="K39" s="73">
        <v>0</v>
      </c>
      <c r="L39" s="73">
        <f t="shared" si="0"/>
        <v>0</v>
      </c>
      <c r="M39" s="73">
        <v>170</v>
      </c>
      <c r="N39" s="73">
        <v>0</v>
      </c>
      <c r="O39" s="73">
        <v>0</v>
      </c>
      <c r="P39" s="73">
        <v>0</v>
      </c>
      <c r="Q39" s="73">
        <v>0</v>
      </c>
      <c r="R39" s="73">
        <v>0</v>
      </c>
      <c r="S39" s="73">
        <v>6117</v>
      </c>
      <c r="T39" s="73">
        <v>6117</v>
      </c>
      <c r="U39" s="80">
        <v>0</v>
      </c>
      <c r="V39" s="73">
        <v>0</v>
      </c>
      <c r="W39" s="89">
        <v>0</v>
      </c>
      <c r="X39" s="73">
        <v>0</v>
      </c>
      <c r="Y39" s="73">
        <v>0</v>
      </c>
    </row>
    <row r="40" spans="1:25" ht="16.5" customHeight="1">
      <c r="A40" s="160" t="s">
        <v>1021</v>
      </c>
      <c r="B40" s="73">
        <v>0</v>
      </c>
      <c r="C40" s="73">
        <v>0</v>
      </c>
      <c r="D40" s="73">
        <v>0</v>
      </c>
      <c r="E40" s="73">
        <v>0</v>
      </c>
      <c r="F40" s="152">
        <v>0</v>
      </c>
      <c r="G40" s="152">
        <v>0</v>
      </c>
      <c r="H40" s="152">
        <v>0</v>
      </c>
      <c r="I40" s="152">
        <v>0</v>
      </c>
      <c r="J40" s="73">
        <v>0</v>
      </c>
      <c r="K40" s="73">
        <v>0</v>
      </c>
      <c r="L40" s="73">
        <f t="shared" si="0"/>
        <v>0</v>
      </c>
      <c r="M40" s="73">
        <v>0</v>
      </c>
      <c r="N40" s="73">
        <v>0</v>
      </c>
      <c r="O40" s="73">
        <v>0</v>
      </c>
      <c r="P40" s="73">
        <v>0</v>
      </c>
      <c r="Q40" s="73">
        <v>0</v>
      </c>
      <c r="R40" s="73">
        <v>0</v>
      </c>
      <c r="S40" s="73">
        <v>0</v>
      </c>
      <c r="T40" s="73">
        <v>0</v>
      </c>
      <c r="U40" s="80">
        <v>0</v>
      </c>
      <c r="V40" s="73">
        <v>0</v>
      </c>
      <c r="W40" s="89">
        <v>0</v>
      </c>
      <c r="X40" s="73">
        <v>0</v>
      </c>
      <c r="Y40" s="73">
        <v>0</v>
      </c>
    </row>
    <row r="41" spans="1:25" ht="16.5" customHeight="1">
      <c r="A41" s="160" t="s">
        <v>1023</v>
      </c>
      <c r="B41" s="73">
        <v>291</v>
      </c>
      <c r="C41" s="73">
        <v>526</v>
      </c>
      <c r="D41" s="73">
        <v>0</v>
      </c>
      <c r="E41" s="73">
        <v>0</v>
      </c>
      <c r="F41" s="152">
        <v>287</v>
      </c>
      <c r="G41" s="152">
        <v>48</v>
      </c>
      <c r="H41" s="152">
        <v>0</v>
      </c>
      <c r="I41" s="152">
        <v>55</v>
      </c>
      <c r="J41" s="73">
        <v>108</v>
      </c>
      <c r="K41" s="73">
        <v>0</v>
      </c>
      <c r="L41" s="73">
        <f t="shared" si="0"/>
        <v>0</v>
      </c>
      <c r="M41" s="73">
        <v>28</v>
      </c>
      <c r="N41" s="73">
        <v>0</v>
      </c>
      <c r="O41" s="73">
        <v>0</v>
      </c>
      <c r="P41" s="73">
        <v>0</v>
      </c>
      <c r="Q41" s="73">
        <v>0</v>
      </c>
      <c r="R41" s="73">
        <v>0</v>
      </c>
      <c r="S41" s="73">
        <v>817</v>
      </c>
      <c r="T41" s="73">
        <v>817</v>
      </c>
      <c r="U41" s="80">
        <v>0</v>
      </c>
      <c r="V41" s="73">
        <v>0</v>
      </c>
      <c r="W41" s="89">
        <v>0</v>
      </c>
      <c r="X41" s="73">
        <v>0</v>
      </c>
      <c r="Y41" s="73">
        <v>0</v>
      </c>
    </row>
    <row r="42" spans="1:25" ht="16.5" customHeight="1">
      <c r="A42" s="160" t="s">
        <v>1025</v>
      </c>
      <c r="B42" s="73">
        <v>581</v>
      </c>
      <c r="C42" s="73">
        <v>2070</v>
      </c>
      <c r="D42" s="73">
        <v>840</v>
      </c>
      <c r="E42" s="73">
        <v>0</v>
      </c>
      <c r="F42" s="152">
        <v>555</v>
      </c>
      <c r="G42" s="152">
        <v>276</v>
      </c>
      <c r="H42" s="152">
        <v>0</v>
      </c>
      <c r="I42" s="152">
        <v>15</v>
      </c>
      <c r="J42" s="73">
        <v>334</v>
      </c>
      <c r="K42" s="73">
        <v>0</v>
      </c>
      <c r="L42" s="73">
        <f t="shared" si="0"/>
        <v>0</v>
      </c>
      <c r="M42" s="73">
        <v>50</v>
      </c>
      <c r="N42" s="73">
        <v>0</v>
      </c>
      <c r="O42" s="73">
        <v>0</v>
      </c>
      <c r="P42" s="73">
        <v>0</v>
      </c>
      <c r="Q42" s="73">
        <v>0</v>
      </c>
      <c r="R42" s="73">
        <v>0</v>
      </c>
      <c r="S42" s="73">
        <v>2651</v>
      </c>
      <c r="T42" s="73">
        <v>2651</v>
      </c>
      <c r="U42" s="80">
        <v>0</v>
      </c>
      <c r="V42" s="73">
        <v>0</v>
      </c>
      <c r="W42" s="89">
        <v>0</v>
      </c>
      <c r="X42" s="73">
        <v>0</v>
      </c>
      <c r="Y42" s="73">
        <v>0</v>
      </c>
    </row>
    <row r="43" spans="1:25" ht="16.5" customHeight="1">
      <c r="A43" s="160" t="s">
        <v>1027</v>
      </c>
      <c r="B43" s="73">
        <v>273</v>
      </c>
      <c r="C43" s="73">
        <v>427</v>
      </c>
      <c r="D43" s="73">
        <v>14</v>
      </c>
      <c r="E43" s="73">
        <v>0</v>
      </c>
      <c r="F43" s="152">
        <v>253</v>
      </c>
      <c r="G43" s="152">
        <v>68</v>
      </c>
      <c r="H43" s="152">
        <v>0</v>
      </c>
      <c r="I43" s="152">
        <v>0</v>
      </c>
      <c r="J43" s="73">
        <v>62</v>
      </c>
      <c r="K43" s="73">
        <v>0</v>
      </c>
      <c r="L43" s="73">
        <f t="shared" si="0"/>
        <v>0</v>
      </c>
      <c r="M43" s="73">
        <v>30</v>
      </c>
      <c r="N43" s="73">
        <v>0</v>
      </c>
      <c r="O43" s="73">
        <v>0</v>
      </c>
      <c r="P43" s="73">
        <v>0</v>
      </c>
      <c r="Q43" s="73">
        <v>0</v>
      </c>
      <c r="R43" s="73">
        <v>0</v>
      </c>
      <c r="S43" s="73">
        <v>700</v>
      </c>
      <c r="T43" s="73">
        <v>700</v>
      </c>
      <c r="U43" s="80">
        <v>0</v>
      </c>
      <c r="V43" s="73">
        <v>0</v>
      </c>
      <c r="W43" s="89">
        <v>0</v>
      </c>
      <c r="X43" s="73">
        <v>0</v>
      </c>
      <c r="Y43" s="73">
        <v>0</v>
      </c>
    </row>
    <row r="44" spans="1:25" ht="16.5" customHeight="1">
      <c r="A44" s="160" t="s">
        <v>1500</v>
      </c>
      <c r="B44" s="73">
        <v>0</v>
      </c>
      <c r="C44" s="73">
        <v>0</v>
      </c>
      <c r="D44" s="73">
        <v>0</v>
      </c>
      <c r="E44" s="73">
        <v>0</v>
      </c>
      <c r="F44" s="152">
        <v>0</v>
      </c>
      <c r="G44" s="152">
        <v>0</v>
      </c>
      <c r="H44" s="152">
        <v>0</v>
      </c>
      <c r="I44" s="152">
        <v>0</v>
      </c>
      <c r="J44" s="73">
        <v>0</v>
      </c>
      <c r="K44" s="73">
        <v>0</v>
      </c>
      <c r="L44" s="73">
        <f t="shared" si="0"/>
        <v>0</v>
      </c>
      <c r="M44" s="73">
        <v>0</v>
      </c>
      <c r="N44" s="73">
        <v>0</v>
      </c>
      <c r="O44" s="73">
        <v>0</v>
      </c>
      <c r="P44" s="73">
        <v>0</v>
      </c>
      <c r="Q44" s="73">
        <v>0</v>
      </c>
      <c r="R44" s="73">
        <v>0</v>
      </c>
      <c r="S44" s="73">
        <v>0</v>
      </c>
      <c r="T44" s="73">
        <v>0</v>
      </c>
      <c r="U44" s="80">
        <v>0</v>
      </c>
      <c r="V44" s="73">
        <v>0</v>
      </c>
      <c r="W44" s="89">
        <v>0</v>
      </c>
      <c r="X44" s="73">
        <v>0</v>
      </c>
      <c r="Y44" s="73">
        <v>0</v>
      </c>
    </row>
    <row r="45" spans="1:25" ht="16.5" customHeight="1">
      <c r="A45" s="160" t="s">
        <v>1518</v>
      </c>
      <c r="B45" s="73">
        <v>0</v>
      </c>
      <c r="C45" s="73">
        <v>0</v>
      </c>
      <c r="D45" s="73">
        <v>0</v>
      </c>
      <c r="E45" s="73">
        <v>0</v>
      </c>
      <c r="F45" s="152">
        <v>0</v>
      </c>
      <c r="G45" s="152">
        <v>0</v>
      </c>
      <c r="H45" s="152">
        <v>0</v>
      </c>
      <c r="I45" s="152">
        <v>0</v>
      </c>
      <c r="J45" s="73">
        <v>0</v>
      </c>
      <c r="K45" s="73">
        <v>0</v>
      </c>
      <c r="L45" s="73">
        <f t="shared" si="0"/>
        <v>0</v>
      </c>
      <c r="M45" s="73">
        <v>0</v>
      </c>
      <c r="N45" s="73">
        <v>0</v>
      </c>
      <c r="O45" s="73">
        <v>0</v>
      </c>
      <c r="P45" s="73">
        <v>0</v>
      </c>
      <c r="Q45" s="73">
        <v>0</v>
      </c>
      <c r="R45" s="73">
        <v>0</v>
      </c>
      <c r="S45" s="73">
        <v>0</v>
      </c>
      <c r="T45" s="73">
        <v>0</v>
      </c>
      <c r="U45" s="80">
        <v>0</v>
      </c>
      <c r="V45" s="73">
        <v>0</v>
      </c>
      <c r="W45" s="89">
        <v>0</v>
      </c>
      <c r="X45" s="73">
        <v>0</v>
      </c>
      <c r="Y45" s="73">
        <v>0</v>
      </c>
    </row>
    <row r="46" spans="1:25" ht="16.5" customHeight="1">
      <c r="A46" s="160" t="s">
        <v>1029</v>
      </c>
      <c r="B46" s="73">
        <v>2</v>
      </c>
      <c r="C46" s="73">
        <v>0</v>
      </c>
      <c r="D46" s="73">
        <v>0</v>
      </c>
      <c r="E46" s="73">
        <v>0</v>
      </c>
      <c r="F46" s="152">
        <v>0</v>
      </c>
      <c r="G46" s="152">
        <v>0</v>
      </c>
      <c r="H46" s="152">
        <v>0</v>
      </c>
      <c r="I46" s="152">
        <v>0</v>
      </c>
      <c r="J46" s="73">
        <v>0</v>
      </c>
      <c r="K46" s="73">
        <v>0</v>
      </c>
      <c r="L46" s="73">
        <f t="shared" si="0"/>
        <v>0</v>
      </c>
      <c r="M46" s="73">
        <v>0</v>
      </c>
      <c r="N46" s="73">
        <v>0</v>
      </c>
      <c r="O46" s="73">
        <v>0</v>
      </c>
      <c r="P46" s="73">
        <v>0</v>
      </c>
      <c r="Q46" s="73">
        <v>0</v>
      </c>
      <c r="R46" s="73">
        <v>0</v>
      </c>
      <c r="S46" s="73">
        <v>2</v>
      </c>
      <c r="T46" s="73">
        <v>2</v>
      </c>
      <c r="U46" s="80">
        <v>0</v>
      </c>
      <c r="V46" s="73">
        <v>0</v>
      </c>
      <c r="W46" s="89">
        <v>0</v>
      </c>
      <c r="X46" s="73">
        <v>0</v>
      </c>
      <c r="Y46" s="73">
        <v>0</v>
      </c>
    </row>
    <row r="47" spans="1:25" ht="16.5" customHeight="1">
      <c r="A47" s="160" t="s">
        <v>1554</v>
      </c>
      <c r="B47" s="73">
        <v>0</v>
      </c>
      <c r="C47" s="73">
        <v>0</v>
      </c>
      <c r="D47" s="73">
        <v>0</v>
      </c>
      <c r="E47" s="73">
        <v>0</v>
      </c>
      <c r="F47" s="152">
        <v>0</v>
      </c>
      <c r="G47" s="152">
        <v>0</v>
      </c>
      <c r="H47" s="152">
        <v>0</v>
      </c>
      <c r="I47" s="152">
        <v>0</v>
      </c>
      <c r="J47" s="73">
        <v>0</v>
      </c>
      <c r="K47" s="73">
        <v>0</v>
      </c>
      <c r="L47" s="73">
        <f t="shared" si="0"/>
        <v>0</v>
      </c>
      <c r="M47" s="73">
        <v>0</v>
      </c>
      <c r="N47" s="73">
        <v>0</v>
      </c>
      <c r="O47" s="73">
        <v>0</v>
      </c>
      <c r="P47" s="73">
        <v>0</v>
      </c>
      <c r="Q47" s="73">
        <v>0</v>
      </c>
      <c r="R47" s="73">
        <v>0</v>
      </c>
      <c r="S47" s="73">
        <v>0</v>
      </c>
      <c r="T47" s="73">
        <v>0</v>
      </c>
      <c r="U47" s="80">
        <v>0</v>
      </c>
      <c r="V47" s="73">
        <v>0</v>
      </c>
      <c r="W47" s="89">
        <v>0</v>
      </c>
      <c r="X47" s="73">
        <v>0</v>
      </c>
      <c r="Y47" s="73">
        <v>0</v>
      </c>
    </row>
    <row r="48" spans="1:25" ht="16.5" customHeight="1">
      <c r="A48" s="160" t="s">
        <v>1031</v>
      </c>
      <c r="B48" s="73">
        <v>0</v>
      </c>
      <c r="C48" s="73">
        <v>0</v>
      </c>
      <c r="D48" s="73">
        <v>0</v>
      </c>
      <c r="E48" s="73">
        <v>0</v>
      </c>
      <c r="F48" s="152">
        <v>0</v>
      </c>
      <c r="G48" s="152">
        <v>0</v>
      </c>
      <c r="H48" s="152">
        <v>0</v>
      </c>
      <c r="I48" s="152">
        <v>0</v>
      </c>
      <c r="J48" s="73">
        <v>0</v>
      </c>
      <c r="K48" s="73">
        <v>0</v>
      </c>
      <c r="L48" s="73">
        <f t="shared" si="0"/>
        <v>0</v>
      </c>
      <c r="M48" s="73">
        <v>0</v>
      </c>
      <c r="N48" s="73">
        <v>0</v>
      </c>
      <c r="O48" s="73">
        <v>0</v>
      </c>
      <c r="P48" s="73">
        <v>0</v>
      </c>
      <c r="Q48" s="73">
        <v>0</v>
      </c>
      <c r="R48" s="73">
        <v>0</v>
      </c>
      <c r="S48" s="73">
        <v>0</v>
      </c>
      <c r="T48" s="73">
        <v>0</v>
      </c>
      <c r="U48" s="80">
        <v>0</v>
      </c>
      <c r="V48" s="73">
        <v>0</v>
      </c>
      <c r="W48" s="89">
        <v>0</v>
      </c>
      <c r="X48" s="73">
        <v>0</v>
      </c>
      <c r="Y48" s="73">
        <v>0</v>
      </c>
    </row>
    <row r="49" spans="1:25" ht="16.5" customHeight="1">
      <c r="A49" s="160" t="s">
        <v>1577</v>
      </c>
      <c r="B49" s="73">
        <v>25851</v>
      </c>
      <c r="C49" s="73">
        <v>15639</v>
      </c>
      <c r="D49" s="73">
        <v>2855</v>
      </c>
      <c r="E49" s="73">
        <v>0</v>
      </c>
      <c r="F49" s="152">
        <v>4113</v>
      </c>
      <c r="G49" s="152">
        <v>611</v>
      </c>
      <c r="H49" s="152">
        <v>0</v>
      </c>
      <c r="I49" s="152">
        <v>494</v>
      </c>
      <c r="J49" s="73">
        <v>3911</v>
      </c>
      <c r="K49" s="73">
        <v>0</v>
      </c>
      <c r="L49" s="73">
        <f t="shared" si="0"/>
        <v>250</v>
      </c>
      <c r="M49" s="73">
        <v>3237</v>
      </c>
      <c r="N49" s="73">
        <v>168</v>
      </c>
      <c r="O49" s="73">
        <v>0</v>
      </c>
      <c r="P49" s="73">
        <v>0</v>
      </c>
      <c r="Q49" s="73">
        <v>0</v>
      </c>
      <c r="R49" s="73">
        <v>0</v>
      </c>
      <c r="S49" s="73">
        <v>41490</v>
      </c>
      <c r="T49" s="73">
        <v>41326</v>
      </c>
      <c r="U49" s="80">
        <v>164</v>
      </c>
      <c r="V49" s="73">
        <v>164</v>
      </c>
      <c r="W49" s="89">
        <v>0</v>
      </c>
      <c r="X49" s="73">
        <v>250</v>
      </c>
      <c r="Y49" s="73">
        <v>0</v>
      </c>
    </row>
    <row r="50" spans="1:25" ht="16.5" customHeight="1">
      <c r="A50" s="160" t="s">
        <v>1035</v>
      </c>
      <c r="B50" s="73">
        <v>691</v>
      </c>
      <c r="C50" s="73">
        <v>299</v>
      </c>
      <c r="D50" s="73">
        <v>0</v>
      </c>
      <c r="E50" s="73">
        <v>0</v>
      </c>
      <c r="F50" s="152">
        <v>154</v>
      </c>
      <c r="G50" s="152">
        <v>0</v>
      </c>
      <c r="H50" s="152">
        <v>0</v>
      </c>
      <c r="I50" s="152">
        <v>35</v>
      </c>
      <c r="J50" s="73">
        <v>24</v>
      </c>
      <c r="K50" s="73">
        <v>0</v>
      </c>
      <c r="L50" s="73">
        <f t="shared" si="0"/>
        <v>0</v>
      </c>
      <c r="M50" s="73">
        <v>86</v>
      </c>
      <c r="N50" s="73">
        <v>0</v>
      </c>
      <c r="O50" s="73">
        <v>0</v>
      </c>
      <c r="P50" s="73">
        <v>0</v>
      </c>
      <c r="Q50" s="73">
        <v>0</v>
      </c>
      <c r="R50" s="73">
        <v>0</v>
      </c>
      <c r="S50" s="73">
        <v>990</v>
      </c>
      <c r="T50" s="73">
        <v>990</v>
      </c>
      <c r="U50" s="80">
        <v>0</v>
      </c>
      <c r="V50" s="73">
        <v>0</v>
      </c>
      <c r="W50" s="89">
        <v>0</v>
      </c>
      <c r="X50" s="73">
        <v>0</v>
      </c>
      <c r="Y50" s="73">
        <v>0</v>
      </c>
    </row>
    <row r="51" spans="1:25" ht="16.5" customHeight="1">
      <c r="A51" s="160" t="s">
        <v>1037</v>
      </c>
      <c r="B51" s="73">
        <v>24131</v>
      </c>
      <c r="C51" s="73">
        <v>14468</v>
      </c>
      <c r="D51" s="73">
        <v>2852</v>
      </c>
      <c r="E51" s="73">
        <v>0</v>
      </c>
      <c r="F51" s="152">
        <v>3851</v>
      </c>
      <c r="G51" s="152">
        <v>127</v>
      </c>
      <c r="H51" s="152">
        <v>0</v>
      </c>
      <c r="I51" s="152">
        <v>459</v>
      </c>
      <c r="J51" s="73">
        <v>3853</v>
      </c>
      <c r="K51" s="73">
        <v>0</v>
      </c>
      <c r="L51" s="73">
        <f t="shared" si="0"/>
        <v>63</v>
      </c>
      <c r="M51" s="73">
        <v>3095</v>
      </c>
      <c r="N51" s="73">
        <v>168</v>
      </c>
      <c r="O51" s="73">
        <v>0</v>
      </c>
      <c r="P51" s="73">
        <v>0</v>
      </c>
      <c r="Q51" s="73">
        <v>0</v>
      </c>
      <c r="R51" s="73">
        <v>0</v>
      </c>
      <c r="S51" s="73">
        <v>38599</v>
      </c>
      <c r="T51" s="73">
        <v>38599</v>
      </c>
      <c r="U51" s="80">
        <v>0</v>
      </c>
      <c r="V51" s="73">
        <v>0</v>
      </c>
      <c r="W51" s="89">
        <v>0</v>
      </c>
      <c r="X51" s="73">
        <v>63</v>
      </c>
      <c r="Y51" s="73">
        <v>0</v>
      </c>
    </row>
    <row r="52" spans="1:25" ht="16.5" customHeight="1">
      <c r="A52" s="160" t="s">
        <v>1039</v>
      </c>
      <c r="B52" s="73">
        <v>329</v>
      </c>
      <c r="C52" s="73">
        <v>40</v>
      </c>
      <c r="D52" s="73">
        <v>3</v>
      </c>
      <c r="E52" s="73">
        <v>0</v>
      </c>
      <c r="F52" s="152">
        <v>2</v>
      </c>
      <c r="G52" s="152">
        <v>0</v>
      </c>
      <c r="H52" s="152">
        <v>0</v>
      </c>
      <c r="I52" s="152">
        <v>0</v>
      </c>
      <c r="J52" s="73">
        <v>-8</v>
      </c>
      <c r="K52" s="73">
        <v>0</v>
      </c>
      <c r="L52" s="73">
        <f t="shared" si="0"/>
        <v>0</v>
      </c>
      <c r="M52" s="73">
        <v>43</v>
      </c>
      <c r="N52" s="73">
        <v>0</v>
      </c>
      <c r="O52" s="73">
        <v>0</v>
      </c>
      <c r="P52" s="73">
        <v>0</v>
      </c>
      <c r="Q52" s="73">
        <v>0</v>
      </c>
      <c r="R52" s="73">
        <v>0</v>
      </c>
      <c r="S52" s="73">
        <v>369</v>
      </c>
      <c r="T52" s="73">
        <v>369</v>
      </c>
      <c r="U52" s="80">
        <v>0</v>
      </c>
      <c r="V52" s="73">
        <v>0</v>
      </c>
      <c r="W52" s="89">
        <v>0</v>
      </c>
      <c r="X52" s="73">
        <v>0</v>
      </c>
      <c r="Y52" s="73">
        <v>0</v>
      </c>
    </row>
    <row r="53" spans="1:25" ht="16.5" customHeight="1">
      <c r="A53" s="160" t="s">
        <v>1041</v>
      </c>
      <c r="B53" s="73">
        <v>0</v>
      </c>
      <c r="C53" s="73">
        <v>0</v>
      </c>
      <c r="D53" s="73">
        <v>0</v>
      </c>
      <c r="E53" s="73">
        <v>0</v>
      </c>
      <c r="F53" s="152">
        <v>0</v>
      </c>
      <c r="G53" s="152">
        <v>0</v>
      </c>
      <c r="H53" s="152">
        <v>0</v>
      </c>
      <c r="I53" s="152">
        <v>0</v>
      </c>
      <c r="J53" s="73">
        <v>0</v>
      </c>
      <c r="K53" s="73">
        <v>0</v>
      </c>
      <c r="L53" s="73">
        <f t="shared" si="0"/>
        <v>0</v>
      </c>
      <c r="M53" s="73">
        <v>0</v>
      </c>
      <c r="N53" s="73">
        <v>0</v>
      </c>
      <c r="O53" s="73">
        <v>0</v>
      </c>
      <c r="P53" s="73">
        <v>0</v>
      </c>
      <c r="Q53" s="73">
        <v>0</v>
      </c>
      <c r="R53" s="73">
        <v>0</v>
      </c>
      <c r="S53" s="73">
        <v>0</v>
      </c>
      <c r="T53" s="73">
        <v>0</v>
      </c>
      <c r="U53" s="80">
        <v>0</v>
      </c>
      <c r="V53" s="73">
        <v>0</v>
      </c>
      <c r="W53" s="89">
        <v>0</v>
      </c>
      <c r="X53" s="73">
        <v>0</v>
      </c>
      <c r="Y53" s="73">
        <v>0</v>
      </c>
    </row>
    <row r="54" spans="1:25" ht="16.5" customHeight="1">
      <c r="A54" s="160" t="s">
        <v>1043</v>
      </c>
      <c r="B54" s="73">
        <v>0</v>
      </c>
      <c r="C54" s="73">
        <v>0</v>
      </c>
      <c r="D54" s="73">
        <v>0</v>
      </c>
      <c r="E54" s="73">
        <v>0</v>
      </c>
      <c r="F54" s="152">
        <v>0</v>
      </c>
      <c r="G54" s="152">
        <v>0</v>
      </c>
      <c r="H54" s="152">
        <v>0</v>
      </c>
      <c r="I54" s="152">
        <v>0</v>
      </c>
      <c r="J54" s="73">
        <v>0</v>
      </c>
      <c r="K54" s="73">
        <v>0</v>
      </c>
      <c r="L54" s="73">
        <f t="shared" si="0"/>
        <v>0</v>
      </c>
      <c r="M54" s="73">
        <v>0</v>
      </c>
      <c r="N54" s="73">
        <v>0</v>
      </c>
      <c r="O54" s="73">
        <v>0</v>
      </c>
      <c r="P54" s="73">
        <v>0</v>
      </c>
      <c r="Q54" s="73">
        <v>0</v>
      </c>
      <c r="R54" s="73">
        <v>0</v>
      </c>
      <c r="S54" s="73">
        <v>0</v>
      </c>
      <c r="T54" s="73">
        <v>0</v>
      </c>
      <c r="U54" s="80">
        <v>0</v>
      </c>
      <c r="V54" s="73">
        <v>0</v>
      </c>
      <c r="W54" s="89">
        <v>0</v>
      </c>
      <c r="X54" s="73">
        <v>0</v>
      </c>
      <c r="Y54" s="73">
        <v>0</v>
      </c>
    </row>
    <row r="55" spans="1:25" ht="16.5" customHeight="1">
      <c r="A55" s="160" t="s">
        <v>1045</v>
      </c>
      <c r="B55" s="73">
        <v>0</v>
      </c>
      <c r="C55" s="73">
        <v>0</v>
      </c>
      <c r="D55" s="73">
        <v>0</v>
      </c>
      <c r="E55" s="73">
        <v>0</v>
      </c>
      <c r="F55" s="152">
        <v>0</v>
      </c>
      <c r="G55" s="152">
        <v>0</v>
      </c>
      <c r="H55" s="152">
        <v>0</v>
      </c>
      <c r="I55" s="152">
        <v>0</v>
      </c>
      <c r="J55" s="73">
        <v>0</v>
      </c>
      <c r="K55" s="73">
        <v>0</v>
      </c>
      <c r="L55" s="73">
        <f t="shared" si="0"/>
        <v>0</v>
      </c>
      <c r="M55" s="73">
        <v>0</v>
      </c>
      <c r="N55" s="73">
        <v>0</v>
      </c>
      <c r="O55" s="73">
        <v>0</v>
      </c>
      <c r="P55" s="73">
        <v>0</v>
      </c>
      <c r="Q55" s="73">
        <v>0</v>
      </c>
      <c r="R55" s="73">
        <v>0</v>
      </c>
      <c r="S55" s="73">
        <v>0</v>
      </c>
      <c r="T55" s="73">
        <v>0</v>
      </c>
      <c r="U55" s="80">
        <v>0</v>
      </c>
      <c r="V55" s="73">
        <v>0</v>
      </c>
      <c r="W55" s="89">
        <v>0</v>
      </c>
      <c r="X55" s="73">
        <v>0</v>
      </c>
      <c r="Y55" s="73">
        <v>0</v>
      </c>
    </row>
    <row r="56" spans="1:25" ht="16.5" customHeight="1">
      <c r="A56" s="160" t="s">
        <v>1047</v>
      </c>
      <c r="B56" s="73">
        <v>24</v>
      </c>
      <c r="C56" s="73">
        <v>148</v>
      </c>
      <c r="D56" s="73">
        <v>0</v>
      </c>
      <c r="E56" s="73">
        <v>0</v>
      </c>
      <c r="F56" s="152">
        <v>16</v>
      </c>
      <c r="G56" s="152">
        <v>0</v>
      </c>
      <c r="H56" s="152">
        <v>0</v>
      </c>
      <c r="I56" s="152">
        <v>0</v>
      </c>
      <c r="J56" s="73">
        <v>28</v>
      </c>
      <c r="K56" s="73">
        <v>0</v>
      </c>
      <c r="L56" s="73">
        <f t="shared" si="0"/>
        <v>100</v>
      </c>
      <c r="M56" s="73">
        <v>4</v>
      </c>
      <c r="N56" s="73">
        <v>0</v>
      </c>
      <c r="O56" s="73">
        <v>0</v>
      </c>
      <c r="P56" s="73">
        <v>0</v>
      </c>
      <c r="Q56" s="73">
        <v>0</v>
      </c>
      <c r="R56" s="73">
        <v>0</v>
      </c>
      <c r="S56" s="73">
        <v>172</v>
      </c>
      <c r="T56" s="73">
        <v>172</v>
      </c>
      <c r="U56" s="80">
        <v>0</v>
      </c>
      <c r="V56" s="73">
        <v>0</v>
      </c>
      <c r="W56" s="89">
        <v>0</v>
      </c>
      <c r="X56" s="73">
        <v>100</v>
      </c>
      <c r="Y56" s="73">
        <v>0</v>
      </c>
    </row>
    <row r="57" spans="1:25" ht="16.5" customHeight="1">
      <c r="A57" s="160" t="s">
        <v>1049</v>
      </c>
      <c r="B57" s="73">
        <v>76</v>
      </c>
      <c r="C57" s="73">
        <v>54</v>
      </c>
      <c r="D57" s="73">
        <v>0</v>
      </c>
      <c r="E57" s="73">
        <v>0</v>
      </c>
      <c r="F57" s="152">
        <v>31</v>
      </c>
      <c r="G57" s="152">
        <v>0</v>
      </c>
      <c r="H57" s="152">
        <v>0</v>
      </c>
      <c r="I57" s="152">
        <v>0</v>
      </c>
      <c r="J57" s="73">
        <v>14</v>
      </c>
      <c r="K57" s="73">
        <v>0</v>
      </c>
      <c r="L57" s="73">
        <f t="shared" si="0"/>
        <v>0</v>
      </c>
      <c r="M57" s="73">
        <v>9</v>
      </c>
      <c r="N57" s="73">
        <v>0</v>
      </c>
      <c r="O57" s="73">
        <v>0</v>
      </c>
      <c r="P57" s="73">
        <v>0</v>
      </c>
      <c r="Q57" s="73">
        <v>0</v>
      </c>
      <c r="R57" s="73">
        <v>0</v>
      </c>
      <c r="S57" s="73">
        <v>130</v>
      </c>
      <c r="T57" s="73">
        <v>130</v>
      </c>
      <c r="U57" s="80">
        <v>0</v>
      </c>
      <c r="V57" s="73">
        <v>0</v>
      </c>
      <c r="W57" s="89">
        <v>0</v>
      </c>
      <c r="X57" s="73">
        <v>0</v>
      </c>
      <c r="Y57" s="73">
        <v>0</v>
      </c>
    </row>
    <row r="58" spans="1:25" ht="16.5" customHeight="1">
      <c r="A58" s="160" t="s">
        <v>1051</v>
      </c>
      <c r="B58" s="73">
        <v>600</v>
      </c>
      <c r="C58" s="73">
        <v>630</v>
      </c>
      <c r="D58" s="73">
        <v>0</v>
      </c>
      <c r="E58" s="73">
        <v>0</v>
      </c>
      <c r="F58" s="152">
        <v>59</v>
      </c>
      <c r="G58" s="152">
        <v>484</v>
      </c>
      <c r="H58" s="152">
        <v>0</v>
      </c>
      <c r="I58" s="152">
        <v>0</v>
      </c>
      <c r="J58" s="73">
        <v>0</v>
      </c>
      <c r="K58" s="73">
        <v>0</v>
      </c>
      <c r="L58" s="73">
        <f t="shared" si="0"/>
        <v>87</v>
      </c>
      <c r="M58" s="73">
        <v>0</v>
      </c>
      <c r="N58" s="73">
        <v>0</v>
      </c>
      <c r="O58" s="73">
        <v>0</v>
      </c>
      <c r="P58" s="73">
        <v>0</v>
      </c>
      <c r="Q58" s="73">
        <v>0</v>
      </c>
      <c r="R58" s="73">
        <v>0</v>
      </c>
      <c r="S58" s="73">
        <v>1230</v>
      </c>
      <c r="T58" s="73">
        <v>1066</v>
      </c>
      <c r="U58" s="80">
        <v>164</v>
      </c>
      <c r="V58" s="73">
        <v>164</v>
      </c>
      <c r="W58" s="89">
        <v>0</v>
      </c>
      <c r="X58" s="73">
        <v>87</v>
      </c>
      <c r="Y58" s="73">
        <v>0</v>
      </c>
    </row>
    <row r="59" spans="1:25" ht="16.5" customHeight="1">
      <c r="A59" s="160" t="s">
        <v>1053</v>
      </c>
      <c r="B59" s="73">
        <v>0</v>
      </c>
      <c r="C59" s="73">
        <v>0</v>
      </c>
      <c r="D59" s="73">
        <v>0</v>
      </c>
      <c r="E59" s="73">
        <v>0</v>
      </c>
      <c r="F59" s="152">
        <v>0</v>
      </c>
      <c r="G59" s="152">
        <v>0</v>
      </c>
      <c r="H59" s="152">
        <v>0</v>
      </c>
      <c r="I59" s="152">
        <v>0</v>
      </c>
      <c r="J59" s="73">
        <v>0</v>
      </c>
      <c r="K59" s="73">
        <v>0</v>
      </c>
      <c r="L59" s="73">
        <f t="shared" si="0"/>
        <v>0</v>
      </c>
      <c r="M59" s="73">
        <v>0</v>
      </c>
      <c r="N59" s="73">
        <v>0</v>
      </c>
      <c r="O59" s="73">
        <v>0</v>
      </c>
      <c r="P59" s="73">
        <v>0</v>
      </c>
      <c r="Q59" s="73">
        <v>0</v>
      </c>
      <c r="R59" s="73">
        <v>0</v>
      </c>
      <c r="S59" s="73">
        <v>0</v>
      </c>
      <c r="T59" s="73">
        <v>0</v>
      </c>
      <c r="U59" s="80">
        <v>0</v>
      </c>
      <c r="V59" s="73">
        <v>0</v>
      </c>
      <c r="W59" s="89">
        <v>0</v>
      </c>
      <c r="X59" s="73">
        <v>0</v>
      </c>
      <c r="Y59" s="73">
        <v>0</v>
      </c>
    </row>
    <row r="60" spans="1:25" ht="16.5" customHeight="1">
      <c r="A60" s="160" t="s">
        <v>1563</v>
      </c>
      <c r="B60" s="73">
        <v>179</v>
      </c>
      <c r="C60" s="73">
        <v>2318</v>
      </c>
      <c r="D60" s="73">
        <v>678</v>
      </c>
      <c r="E60" s="73">
        <v>0</v>
      </c>
      <c r="F60" s="152">
        <v>864</v>
      </c>
      <c r="G60" s="152">
        <v>0</v>
      </c>
      <c r="H60" s="152">
        <v>400</v>
      </c>
      <c r="I60" s="152">
        <v>15</v>
      </c>
      <c r="J60" s="73">
        <v>349</v>
      </c>
      <c r="K60" s="73">
        <v>0</v>
      </c>
      <c r="L60" s="73">
        <f t="shared" si="0"/>
        <v>0</v>
      </c>
      <c r="M60" s="73">
        <v>12</v>
      </c>
      <c r="N60" s="73">
        <v>0</v>
      </c>
      <c r="O60" s="73">
        <v>0</v>
      </c>
      <c r="P60" s="73">
        <v>0</v>
      </c>
      <c r="Q60" s="73">
        <v>0</v>
      </c>
      <c r="R60" s="73">
        <v>0</v>
      </c>
      <c r="S60" s="73">
        <v>2497</v>
      </c>
      <c r="T60" s="73">
        <v>2497</v>
      </c>
      <c r="U60" s="80">
        <v>0</v>
      </c>
      <c r="V60" s="73">
        <v>0</v>
      </c>
      <c r="W60" s="89">
        <v>0</v>
      </c>
      <c r="X60" s="73">
        <v>0</v>
      </c>
      <c r="Y60" s="73">
        <v>0</v>
      </c>
    </row>
    <row r="61" spans="1:25" ht="16.5" customHeight="1">
      <c r="A61" s="160" t="s">
        <v>1063</v>
      </c>
      <c r="B61" s="73">
        <v>105</v>
      </c>
      <c r="C61" s="73">
        <v>249</v>
      </c>
      <c r="D61" s="73">
        <v>0</v>
      </c>
      <c r="E61" s="73">
        <v>0</v>
      </c>
      <c r="F61" s="152">
        <v>82</v>
      </c>
      <c r="G61" s="152">
        <v>0</v>
      </c>
      <c r="H61" s="152">
        <v>0</v>
      </c>
      <c r="I61" s="152">
        <v>0</v>
      </c>
      <c r="J61" s="73">
        <v>155</v>
      </c>
      <c r="K61" s="73">
        <v>0</v>
      </c>
      <c r="L61" s="73">
        <f t="shared" si="0"/>
        <v>0</v>
      </c>
      <c r="M61" s="73">
        <v>12</v>
      </c>
      <c r="N61" s="73">
        <v>0</v>
      </c>
      <c r="O61" s="73">
        <v>0</v>
      </c>
      <c r="P61" s="73">
        <v>0</v>
      </c>
      <c r="Q61" s="73">
        <v>0</v>
      </c>
      <c r="R61" s="73">
        <v>0</v>
      </c>
      <c r="S61" s="73">
        <v>354</v>
      </c>
      <c r="T61" s="73">
        <v>354</v>
      </c>
      <c r="U61" s="80">
        <v>0</v>
      </c>
      <c r="V61" s="73">
        <v>0</v>
      </c>
      <c r="W61" s="89">
        <v>0</v>
      </c>
      <c r="X61" s="73">
        <v>0</v>
      </c>
      <c r="Y61" s="73">
        <v>0</v>
      </c>
    </row>
    <row r="62" spans="1:25" ht="16.5" customHeight="1">
      <c r="A62" s="160" t="s">
        <v>1065</v>
      </c>
      <c r="B62" s="73">
        <v>0</v>
      </c>
      <c r="C62" s="73">
        <v>0</v>
      </c>
      <c r="D62" s="73">
        <v>0</v>
      </c>
      <c r="E62" s="73">
        <v>0</v>
      </c>
      <c r="F62" s="152">
        <v>0</v>
      </c>
      <c r="G62" s="152">
        <v>0</v>
      </c>
      <c r="H62" s="152">
        <v>0</v>
      </c>
      <c r="I62" s="152">
        <v>0</v>
      </c>
      <c r="J62" s="73">
        <v>0</v>
      </c>
      <c r="K62" s="73">
        <v>0</v>
      </c>
      <c r="L62" s="73">
        <f t="shared" si="0"/>
        <v>0</v>
      </c>
      <c r="M62" s="73">
        <v>0</v>
      </c>
      <c r="N62" s="73">
        <v>0</v>
      </c>
      <c r="O62" s="73">
        <v>0</v>
      </c>
      <c r="P62" s="73">
        <v>0</v>
      </c>
      <c r="Q62" s="73">
        <v>0</v>
      </c>
      <c r="R62" s="73">
        <v>0</v>
      </c>
      <c r="S62" s="73">
        <v>0</v>
      </c>
      <c r="T62" s="73">
        <v>0</v>
      </c>
      <c r="U62" s="80">
        <v>0</v>
      </c>
      <c r="V62" s="73">
        <v>0</v>
      </c>
      <c r="W62" s="89">
        <v>0</v>
      </c>
      <c r="X62" s="73">
        <v>0</v>
      </c>
      <c r="Y62" s="73">
        <v>0</v>
      </c>
    </row>
    <row r="63" spans="1:25" ht="16.5" customHeight="1">
      <c r="A63" s="160" t="s">
        <v>1067</v>
      </c>
      <c r="B63" s="73">
        <v>0</v>
      </c>
      <c r="C63" s="73">
        <v>50</v>
      </c>
      <c r="D63" s="73">
        <v>50</v>
      </c>
      <c r="E63" s="73">
        <v>0</v>
      </c>
      <c r="F63" s="152">
        <v>0</v>
      </c>
      <c r="G63" s="152">
        <v>0</v>
      </c>
      <c r="H63" s="152">
        <v>0</v>
      </c>
      <c r="I63" s="152">
        <v>0</v>
      </c>
      <c r="J63" s="73">
        <v>0</v>
      </c>
      <c r="K63" s="73">
        <v>0</v>
      </c>
      <c r="L63" s="73">
        <f t="shared" si="0"/>
        <v>0</v>
      </c>
      <c r="M63" s="73">
        <v>0</v>
      </c>
      <c r="N63" s="73">
        <v>0</v>
      </c>
      <c r="O63" s="73">
        <v>0</v>
      </c>
      <c r="P63" s="73">
        <v>0</v>
      </c>
      <c r="Q63" s="73">
        <v>0</v>
      </c>
      <c r="R63" s="73">
        <v>0</v>
      </c>
      <c r="S63" s="73">
        <v>50</v>
      </c>
      <c r="T63" s="73">
        <v>50</v>
      </c>
      <c r="U63" s="80">
        <v>0</v>
      </c>
      <c r="V63" s="73">
        <v>0</v>
      </c>
      <c r="W63" s="89">
        <v>0</v>
      </c>
      <c r="X63" s="73">
        <v>0</v>
      </c>
      <c r="Y63" s="73">
        <v>0</v>
      </c>
    </row>
    <row r="64" spans="1:25" ht="16.5" customHeight="1">
      <c r="A64" s="160" t="s">
        <v>1069</v>
      </c>
      <c r="B64" s="73">
        <v>1</v>
      </c>
      <c r="C64" s="73">
        <v>1997</v>
      </c>
      <c r="D64" s="73">
        <v>600</v>
      </c>
      <c r="E64" s="73">
        <v>0</v>
      </c>
      <c r="F64" s="152">
        <v>782</v>
      </c>
      <c r="G64" s="152">
        <v>0</v>
      </c>
      <c r="H64" s="152">
        <v>400</v>
      </c>
      <c r="I64" s="152">
        <v>15</v>
      </c>
      <c r="J64" s="73">
        <v>200</v>
      </c>
      <c r="K64" s="73">
        <v>0</v>
      </c>
      <c r="L64" s="73">
        <f t="shared" si="0"/>
        <v>0</v>
      </c>
      <c r="M64" s="73">
        <v>0</v>
      </c>
      <c r="N64" s="73">
        <v>0</v>
      </c>
      <c r="O64" s="73">
        <v>0</v>
      </c>
      <c r="P64" s="73">
        <v>0</v>
      </c>
      <c r="Q64" s="73">
        <v>0</v>
      </c>
      <c r="R64" s="73">
        <v>0</v>
      </c>
      <c r="S64" s="73">
        <v>1998</v>
      </c>
      <c r="T64" s="73">
        <v>1998</v>
      </c>
      <c r="U64" s="80">
        <v>0</v>
      </c>
      <c r="V64" s="73">
        <v>0</v>
      </c>
      <c r="W64" s="89">
        <v>0</v>
      </c>
      <c r="X64" s="73">
        <v>0</v>
      </c>
      <c r="Y64" s="73">
        <v>0</v>
      </c>
    </row>
    <row r="65" spans="1:25" ht="16.5" customHeight="1">
      <c r="A65" s="160" t="s">
        <v>1071</v>
      </c>
      <c r="B65" s="73">
        <v>10</v>
      </c>
      <c r="C65" s="73">
        <v>-5</v>
      </c>
      <c r="D65" s="73">
        <v>0</v>
      </c>
      <c r="E65" s="73">
        <v>0</v>
      </c>
      <c r="F65" s="152">
        <v>0</v>
      </c>
      <c r="G65" s="152">
        <v>0</v>
      </c>
      <c r="H65" s="152">
        <v>0</v>
      </c>
      <c r="I65" s="152">
        <v>0</v>
      </c>
      <c r="J65" s="73">
        <v>-5</v>
      </c>
      <c r="K65" s="73">
        <v>0</v>
      </c>
      <c r="L65" s="73">
        <f t="shared" si="0"/>
        <v>0</v>
      </c>
      <c r="M65" s="73">
        <v>0</v>
      </c>
      <c r="N65" s="73">
        <v>0</v>
      </c>
      <c r="O65" s="73">
        <v>0</v>
      </c>
      <c r="P65" s="73">
        <v>0</v>
      </c>
      <c r="Q65" s="73">
        <v>0</v>
      </c>
      <c r="R65" s="73">
        <v>0</v>
      </c>
      <c r="S65" s="73">
        <v>5</v>
      </c>
      <c r="T65" s="73">
        <v>5</v>
      </c>
      <c r="U65" s="80">
        <v>0</v>
      </c>
      <c r="V65" s="73">
        <v>0</v>
      </c>
      <c r="W65" s="89">
        <v>0</v>
      </c>
      <c r="X65" s="73">
        <v>0</v>
      </c>
      <c r="Y65" s="73">
        <v>0</v>
      </c>
    </row>
    <row r="66" spans="1:25" ht="16.5" customHeight="1">
      <c r="A66" s="160" t="s">
        <v>1073</v>
      </c>
      <c r="B66" s="73">
        <v>0</v>
      </c>
      <c r="C66" s="73">
        <v>0</v>
      </c>
      <c r="D66" s="73">
        <v>0</v>
      </c>
      <c r="E66" s="73">
        <v>0</v>
      </c>
      <c r="F66" s="152">
        <v>0</v>
      </c>
      <c r="G66" s="152">
        <v>0</v>
      </c>
      <c r="H66" s="152">
        <v>0</v>
      </c>
      <c r="I66" s="152">
        <v>0</v>
      </c>
      <c r="J66" s="73">
        <v>0</v>
      </c>
      <c r="K66" s="73">
        <v>0</v>
      </c>
      <c r="L66" s="73">
        <f t="shared" si="0"/>
        <v>0</v>
      </c>
      <c r="M66" s="73">
        <v>0</v>
      </c>
      <c r="N66" s="73">
        <v>0</v>
      </c>
      <c r="O66" s="73">
        <v>0</v>
      </c>
      <c r="P66" s="73">
        <v>0</v>
      </c>
      <c r="Q66" s="73">
        <v>0</v>
      </c>
      <c r="R66" s="73">
        <v>0</v>
      </c>
      <c r="S66" s="73">
        <v>0</v>
      </c>
      <c r="T66" s="73">
        <v>0</v>
      </c>
      <c r="U66" s="80">
        <v>0</v>
      </c>
      <c r="V66" s="73">
        <v>0</v>
      </c>
      <c r="W66" s="89">
        <v>0</v>
      </c>
      <c r="X66" s="73">
        <v>0</v>
      </c>
      <c r="Y66" s="73">
        <v>0</v>
      </c>
    </row>
    <row r="67" spans="1:25" ht="16.5" customHeight="1">
      <c r="A67" s="160" t="s">
        <v>1075</v>
      </c>
      <c r="B67" s="73">
        <v>63</v>
      </c>
      <c r="C67" s="73">
        <v>27</v>
      </c>
      <c r="D67" s="73">
        <v>28</v>
      </c>
      <c r="E67" s="73">
        <v>0</v>
      </c>
      <c r="F67" s="152">
        <v>0</v>
      </c>
      <c r="G67" s="152">
        <v>0</v>
      </c>
      <c r="H67" s="152">
        <v>0</v>
      </c>
      <c r="I67" s="152">
        <v>0</v>
      </c>
      <c r="J67" s="73">
        <v>-1</v>
      </c>
      <c r="K67" s="73">
        <v>0</v>
      </c>
      <c r="L67" s="73">
        <f t="shared" si="0"/>
        <v>0</v>
      </c>
      <c r="M67" s="73">
        <v>0</v>
      </c>
      <c r="N67" s="73">
        <v>0</v>
      </c>
      <c r="O67" s="73">
        <v>0</v>
      </c>
      <c r="P67" s="73">
        <v>0</v>
      </c>
      <c r="Q67" s="73">
        <v>0</v>
      </c>
      <c r="R67" s="73">
        <v>0</v>
      </c>
      <c r="S67" s="73">
        <v>90</v>
      </c>
      <c r="T67" s="73">
        <v>90</v>
      </c>
      <c r="U67" s="80">
        <v>0</v>
      </c>
      <c r="V67" s="73">
        <v>0</v>
      </c>
      <c r="W67" s="89">
        <v>0</v>
      </c>
      <c r="X67" s="73">
        <v>0</v>
      </c>
      <c r="Y67" s="73">
        <v>0</v>
      </c>
    </row>
    <row r="68" spans="1:25" ht="16.5" customHeight="1">
      <c r="A68" s="160" t="s">
        <v>1076</v>
      </c>
      <c r="B68" s="73">
        <v>0</v>
      </c>
      <c r="C68" s="73">
        <v>0</v>
      </c>
      <c r="D68" s="73">
        <v>0</v>
      </c>
      <c r="E68" s="73">
        <v>0</v>
      </c>
      <c r="F68" s="152">
        <v>0</v>
      </c>
      <c r="G68" s="152">
        <v>0</v>
      </c>
      <c r="H68" s="152">
        <v>0</v>
      </c>
      <c r="I68" s="152">
        <v>0</v>
      </c>
      <c r="J68" s="73">
        <v>0</v>
      </c>
      <c r="K68" s="73">
        <v>0</v>
      </c>
      <c r="L68" s="73">
        <f t="shared" si="0"/>
        <v>0</v>
      </c>
      <c r="M68" s="73">
        <v>0</v>
      </c>
      <c r="N68" s="73">
        <v>0</v>
      </c>
      <c r="O68" s="73">
        <v>0</v>
      </c>
      <c r="P68" s="73">
        <v>0</v>
      </c>
      <c r="Q68" s="73">
        <v>0</v>
      </c>
      <c r="R68" s="73">
        <v>0</v>
      </c>
      <c r="S68" s="73">
        <v>0</v>
      </c>
      <c r="T68" s="73">
        <v>0</v>
      </c>
      <c r="U68" s="80">
        <v>0</v>
      </c>
      <c r="V68" s="73">
        <v>0</v>
      </c>
      <c r="W68" s="89">
        <v>0</v>
      </c>
      <c r="X68" s="73">
        <v>0</v>
      </c>
      <c r="Y68" s="73">
        <v>0</v>
      </c>
    </row>
    <row r="69" spans="1:25" ht="16.5" customHeight="1">
      <c r="A69" s="160" t="s">
        <v>1078</v>
      </c>
      <c r="B69" s="73">
        <v>0</v>
      </c>
      <c r="C69" s="73">
        <v>0</v>
      </c>
      <c r="D69" s="73">
        <v>0</v>
      </c>
      <c r="E69" s="73">
        <v>0</v>
      </c>
      <c r="F69" s="152">
        <v>0</v>
      </c>
      <c r="G69" s="152">
        <v>0</v>
      </c>
      <c r="H69" s="152">
        <v>0</v>
      </c>
      <c r="I69" s="152">
        <v>0</v>
      </c>
      <c r="J69" s="73">
        <v>0</v>
      </c>
      <c r="K69" s="73">
        <v>0</v>
      </c>
      <c r="L69" s="73">
        <f t="shared" si="0"/>
        <v>0</v>
      </c>
      <c r="M69" s="73">
        <v>0</v>
      </c>
      <c r="N69" s="73">
        <v>0</v>
      </c>
      <c r="O69" s="73">
        <v>0</v>
      </c>
      <c r="P69" s="73">
        <v>0</v>
      </c>
      <c r="Q69" s="73">
        <v>0</v>
      </c>
      <c r="R69" s="73">
        <v>0</v>
      </c>
      <c r="S69" s="73">
        <v>0</v>
      </c>
      <c r="T69" s="73">
        <v>0</v>
      </c>
      <c r="U69" s="80">
        <v>0</v>
      </c>
      <c r="V69" s="73">
        <v>0</v>
      </c>
      <c r="W69" s="89">
        <v>0</v>
      </c>
      <c r="X69" s="73">
        <v>0</v>
      </c>
      <c r="Y69" s="73">
        <v>0</v>
      </c>
    </row>
    <row r="70" spans="1:25" ht="16.5" customHeight="1">
      <c r="A70" s="160" t="s">
        <v>1080</v>
      </c>
      <c r="B70" s="73">
        <v>0</v>
      </c>
      <c r="C70" s="73">
        <v>0</v>
      </c>
      <c r="D70" s="73">
        <v>0</v>
      </c>
      <c r="E70" s="73">
        <v>0</v>
      </c>
      <c r="F70" s="152">
        <v>0</v>
      </c>
      <c r="G70" s="152">
        <v>0</v>
      </c>
      <c r="H70" s="152">
        <v>0</v>
      </c>
      <c r="I70" s="152">
        <v>0</v>
      </c>
      <c r="J70" s="73">
        <v>0</v>
      </c>
      <c r="K70" s="73">
        <v>0</v>
      </c>
      <c r="L70" s="73">
        <f aca="true" t="shared" si="1" ref="L70:L133">SUM(W70:Y70)</f>
        <v>0</v>
      </c>
      <c r="M70" s="73">
        <v>0</v>
      </c>
      <c r="N70" s="73">
        <v>0</v>
      </c>
      <c r="O70" s="73">
        <v>0</v>
      </c>
      <c r="P70" s="73">
        <v>0</v>
      </c>
      <c r="Q70" s="73">
        <v>0</v>
      </c>
      <c r="R70" s="73">
        <v>0</v>
      </c>
      <c r="S70" s="73">
        <v>0</v>
      </c>
      <c r="T70" s="73">
        <v>0</v>
      </c>
      <c r="U70" s="80">
        <v>0</v>
      </c>
      <c r="V70" s="73">
        <v>0</v>
      </c>
      <c r="W70" s="89">
        <v>0</v>
      </c>
      <c r="X70" s="73">
        <v>0</v>
      </c>
      <c r="Y70" s="73">
        <v>0</v>
      </c>
    </row>
    <row r="71" spans="1:25" ht="16.5" customHeight="1">
      <c r="A71" s="160" t="s">
        <v>1550</v>
      </c>
      <c r="B71" s="73">
        <v>747</v>
      </c>
      <c r="C71" s="73">
        <v>1922</v>
      </c>
      <c r="D71" s="73">
        <v>773</v>
      </c>
      <c r="E71" s="73">
        <v>0</v>
      </c>
      <c r="F71" s="152">
        <v>578</v>
      </c>
      <c r="G71" s="152">
        <v>152</v>
      </c>
      <c r="H71" s="152">
        <v>0</v>
      </c>
      <c r="I71" s="152">
        <v>9</v>
      </c>
      <c r="J71" s="73">
        <v>-15</v>
      </c>
      <c r="K71" s="73">
        <v>0</v>
      </c>
      <c r="L71" s="73">
        <f t="shared" si="1"/>
        <v>325</v>
      </c>
      <c r="M71" s="73">
        <v>81</v>
      </c>
      <c r="N71" s="73">
        <v>19</v>
      </c>
      <c r="O71" s="73">
        <v>0</v>
      </c>
      <c r="P71" s="73">
        <v>0</v>
      </c>
      <c r="Q71" s="73">
        <v>0</v>
      </c>
      <c r="R71" s="73">
        <v>0</v>
      </c>
      <c r="S71" s="73">
        <v>2669</v>
      </c>
      <c r="T71" s="73">
        <v>2669</v>
      </c>
      <c r="U71" s="80">
        <v>0</v>
      </c>
      <c r="V71" s="73">
        <v>0</v>
      </c>
      <c r="W71" s="89">
        <v>0</v>
      </c>
      <c r="X71" s="73">
        <v>325</v>
      </c>
      <c r="Y71" s="73">
        <v>0</v>
      </c>
    </row>
    <row r="72" spans="1:25" ht="16.5" customHeight="1">
      <c r="A72" s="160" t="s">
        <v>1084</v>
      </c>
      <c r="B72" s="73">
        <v>340</v>
      </c>
      <c r="C72" s="73">
        <v>761</v>
      </c>
      <c r="D72" s="73">
        <v>500</v>
      </c>
      <c r="E72" s="73">
        <v>0</v>
      </c>
      <c r="F72" s="152">
        <v>211</v>
      </c>
      <c r="G72" s="152">
        <v>7</v>
      </c>
      <c r="H72" s="152">
        <v>0</v>
      </c>
      <c r="I72" s="152">
        <v>4</v>
      </c>
      <c r="J72" s="73">
        <v>0</v>
      </c>
      <c r="K72" s="73">
        <v>0</v>
      </c>
      <c r="L72" s="73">
        <f t="shared" si="1"/>
        <v>0</v>
      </c>
      <c r="M72" s="73">
        <v>39</v>
      </c>
      <c r="N72" s="73">
        <v>0</v>
      </c>
      <c r="O72" s="73">
        <v>0</v>
      </c>
      <c r="P72" s="73">
        <v>0</v>
      </c>
      <c r="Q72" s="73">
        <v>0</v>
      </c>
      <c r="R72" s="73">
        <v>0</v>
      </c>
      <c r="S72" s="73">
        <v>1101</v>
      </c>
      <c r="T72" s="73">
        <v>1101</v>
      </c>
      <c r="U72" s="80">
        <v>0</v>
      </c>
      <c r="V72" s="73">
        <v>0</v>
      </c>
      <c r="W72" s="89">
        <v>0</v>
      </c>
      <c r="X72" s="73">
        <v>0</v>
      </c>
      <c r="Y72" s="73">
        <v>0</v>
      </c>
    </row>
    <row r="73" spans="1:25" ht="16.5" customHeight="1">
      <c r="A73" s="160" t="s">
        <v>1086</v>
      </c>
      <c r="B73" s="73">
        <v>14</v>
      </c>
      <c r="C73" s="73">
        <v>58</v>
      </c>
      <c r="D73" s="73">
        <v>54</v>
      </c>
      <c r="E73" s="73">
        <v>0</v>
      </c>
      <c r="F73" s="152">
        <v>3</v>
      </c>
      <c r="G73" s="152">
        <v>0</v>
      </c>
      <c r="H73" s="152">
        <v>0</v>
      </c>
      <c r="I73" s="152">
        <v>3</v>
      </c>
      <c r="J73" s="73">
        <v>-4</v>
      </c>
      <c r="K73" s="73">
        <v>0</v>
      </c>
      <c r="L73" s="73">
        <f t="shared" si="1"/>
        <v>0</v>
      </c>
      <c r="M73" s="73">
        <v>2</v>
      </c>
      <c r="N73" s="73">
        <v>0</v>
      </c>
      <c r="O73" s="73">
        <v>0</v>
      </c>
      <c r="P73" s="73">
        <v>0</v>
      </c>
      <c r="Q73" s="73">
        <v>0</v>
      </c>
      <c r="R73" s="73">
        <v>0</v>
      </c>
      <c r="S73" s="73">
        <v>72</v>
      </c>
      <c r="T73" s="73">
        <v>72</v>
      </c>
      <c r="U73" s="80">
        <v>0</v>
      </c>
      <c r="V73" s="73">
        <v>0</v>
      </c>
      <c r="W73" s="89">
        <v>0</v>
      </c>
      <c r="X73" s="73">
        <v>0</v>
      </c>
      <c r="Y73" s="73">
        <v>0</v>
      </c>
    </row>
    <row r="74" spans="1:25" ht="16.5" customHeight="1">
      <c r="A74" s="160" t="s">
        <v>1088</v>
      </c>
      <c r="B74" s="73">
        <v>23</v>
      </c>
      <c r="C74" s="73">
        <v>221</v>
      </c>
      <c r="D74" s="73">
        <v>0</v>
      </c>
      <c r="E74" s="73">
        <v>0</v>
      </c>
      <c r="F74" s="152">
        <v>212</v>
      </c>
      <c r="G74" s="152">
        <v>0</v>
      </c>
      <c r="H74" s="152">
        <v>0</v>
      </c>
      <c r="I74" s="152">
        <v>2</v>
      </c>
      <c r="J74" s="73">
        <v>4</v>
      </c>
      <c r="K74" s="73">
        <v>0</v>
      </c>
      <c r="L74" s="73">
        <f t="shared" si="1"/>
        <v>0</v>
      </c>
      <c r="M74" s="73">
        <v>3</v>
      </c>
      <c r="N74" s="73">
        <v>0</v>
      </c>
      <c r="O74" s="73">
        <v>0</v>
      </c>
      <c r="P74" s="73">
        <v>0</v>
      </c>
      <c r="Q74" s="73">
        <v>0</v>
      </c>
      <c r="R74" s="73">
        <v>0</v>
      </c>
      <c r="S74" s="73">
        <v>244</v>
      </c>
      <c r="T74" s="73">
        <v>244</v>
      </c>
      <c r="U74" s="80">
        <v>0</v>
      </c>
      <c r="V74" s="73">
        <v>0</v>
      </c>
      <c r="W74" s="89">
        <v>0</v>
      </c>
      <c r="X74" s="73">
        <v>0</v>
      </c>
      <c r="Y74" s="73">
        <v>0</v>
      </c>
    </row>
    <row r="75" spans="1:25" ht="16.5" customHeight="1">
      <c r="A75" s="160" t="s">
        <v>1090</v>
      </c>
      <c r="B75" s="73">
        <v>220</v>
      </c>
      <c r="C75" s="73">
        <v>138</v>
      </c>
      <c r="D75" s="73">
        <v>0</v>
      </c>
      <c r="E75" s="73">
        <v>0</v>
      </c>
      <c r="F75" s="152">
        <v>127</v>
      </c>
      <c r="G75" s="152">
        <v>0</v>
      </c>
      <c r="H75" s="152">
        <v>0</v>
      </c>
      <c r="I75" s="152">
        <v>0</v>
      </c>
      <c r="J75" s="73">
        <v>-14</v>
      </c>
      <c r="K75" s="73">
        <v>0</v>
      </c>
      <c r="L75" s="73">
        <f t="shared" si="1"/>
        <v>0</v>
      </c>
      <c r="M75" s="73">
        <v>25</v>
      </c>
      <c r="N75" s="73">
        <v>0</v>
      </c>
      <c r="O75" s="73">
        <v>0</v>
      </c>
      <c r="P75" s="73">
        <v>0</v>
      </c>
      <c r="Q75" s="73">
        <v>0</v>
      </c>
      <c r="R75" s="73">
        <v>0</v>
      </c>
      <c r="S75" s="73">
        <v>358</v>
      </c>
      <c r="T75" s="73">
        <v>358</v>
      </c>
      <c r="U75" s="80">
        <v>0</v>
      </c>
      <c r="V75" s="73">
        <v>0</v>
      </c>
      <c r="W75" s="89">
        <v>0</v>
      </c>
      <c r="X75" s="73">
        <v>0</v>
      </c>
      <c r="Y75" s="73">
        <v>0</v>
      </c>
    </row>
    <row r="76" spans="1:25" ht="16.5" customHeight="1">
      <c r="A76" s="160" t="s">
        <v>1092</v>
      </c>
      <c r="B76" s="73">
        <v>150</v>
      </c>
      <c r="C76" s="73">
        <v>36</v>
      </c>
      <c r="D76" s="73">
        <v>0</v>
      </c>
      <c r="E76" s="73">
        <v>0</v>
      </c>
      <c r="F76" s="152">
        <v>25</v>
      </c>
      <c r="G76" s="152">
        <v>0</v>
      </c>
      <c r="H76" s="152">
        <v>0</v>
      </c>
      <c r="I76" s="152">
        <v>0</v>
      </c>
      <c r="J76" s="73">
        <v>-1</v>
      </c>
      <c r="K76" s="73">
        <v>0</v>
      </c>
      <c r="L76" s="73">
        <f t="shared" si="1"/>
        <v>0</v>
      </c>
      <c r="M76" s="73">
        <v>12</v>
      </c>
      <c r="N76" s="73">
        <v>0</v>
      </c>
      <c r="O76" s="73">
        <v>0</v>
      </c>
      <c r="P76" s="73">
        <v>0</v>
      </c>
      <c r="Q76" s="73">
        <v>0</v>
      </c>
      <c r="R76" s="73">
        <v>0</v>
      </c>
      <c r="S76" s="73">
        <v>186</v>
      </c>
      <c r="T76" s="73">
        <v>186</v>
      </c>
      <c r="U76" s="80">
        <v>0</v>
      </c>
      <c r="V76" s="73">
        <v>0</v>
      </c>
      <c r="W76" s="89">
        <v>0</v>
      </c>
      <c r="X76" s="73">
        <v>0</v>
      </c>
      <c r="Y76" s="73">
        <v>0</v>
      </c>
    </row>
    <row r="77" spans="1:25" ht="16.5" customHeight="1">
      <c r="A77" s="160" t="s">
        <v>1094</v>
      </c>
      <c r="B77" s="73">
        <v>0</v>
      </c>
      <c r="C77" s="73">
        <v>708</v>
      </c>
      <c r="D77" s="73">
        <v>219</v>
      </c>
      <c r="E77" s="73">
        <v>0</v>
      </c>
      <c r="F77" s="152">
        <v>0</v>
      </c>
      <c r="G77" s="152">
        <v>145</v>
      </c>
      <c r="H77" s="152">
        <v>0</v>
      </c>
      <c r="I77" s="152">
        <v>0</v>
      </c>
      <c r="J77" s="73">
        <v>0</v>
      </c>
      <c r="K77" s="73">
        <v>0</v>
      </c>
      <c r="L77" s="73">
        <f t="shared" si="1"/>
        <v>325</v>
      </c>
      <c r="M77" s="73">
        <v>0</v>
      </c>
      <c r="N77" s="73">
        <v>19</v>
      </c>
      <c r="O77" s="73">
        <v>0</v>
      </c>
      <c r="P77" s="73">
        <v>0</v>
      </c>
      <c r="Q77" s="73">
        <v>0</v>
      </c>
      <c r="R77" s="73">
        <v>0</v>
      </c>
      <c r="S77" s="73">
        <v>708</v>
      </c>
      <c r="T77" s="73">
        <v>708</v>
      </c>
      <c r="U77" s="80">
        <v>0</v>
      </c>
      <c r="V77" s="73">
        <v>0</v>
      </c>
      <c r="W77" s="89">
        <v>0</v>
      </c>
      <c r="X77" s="73">
        <v>325</v>
      </c>
      <c r="Y77" s="73">
        <v>0</v>
      </c>
    </row>
    <row r="78" spans="1:25" ht="16.5" customHeight="1">
      <c r="A78" s="160" t="s">
        <v>1664</v>
      </c>
      <c r="B78" s="73">
        <v>6400</v>
      </c>
      <c r="C78" s="73">
        <v>15235</v>
      </c>
      <c r="D78" s="73">
        <v>2300</v>
      </c>
      <c r="E78" s="73">
        <v>0</v>
      </c>
      <c r="F78" s="152">
        <v>11349</v>
      </c>
      <c r="G78" s="152">
        <v>198</v>
      </c>
      <c r="H78" s="152">
        <v>0</v>
      </c>
      <c r="I78" s="152">
        <v>93</v>
      </c>
      <c r="J78" s="73">
        <v>190</v>
      </c>
      <c r="K78" s="73">
        <v>0</v>
      </c>
      <c r="L78" s="73">
        <f t="shared" si="1"/>
        <v>0</v>
      </c>
      <c r="M78" s="73">
        <v>858</v>
      </c>
      <c r="N78" s="73">
        <v>247</v>
      </c>
      <c r="O78" s="73">
        <v>0</v>
      </c>
      <c r="P78" s="73">
        <v>0</v>
      </c>
      <c r="Q78" s="73">
        <v>0</v>
      </c>
      <c r="R78" s="73">
        <v>0</v>
      </c>
      <c r="S78" s="73">
        <v>21635</v>
      </c>
      <c r="T78" s="73">
        <v>21234</v>
      </c>
      <c r="U78" s="80">
        <v>401</v>
      </c>
      <c r="V78" s="73">
        <v>401</v>
      </c>
      <c r="W78" s="89">
        <v>0</v>
      </c>
      <c r="X78" s="73">
        <v>0</v>
      </c>
      <c r="Y78" s="73">
        <v>0</v>
      </c>
    </row>
    <row r="79" spans="1:25" ht="24.75" customHeight="1">
      <c r="A79" s="160" t="s">
        <v>1098</v>
      </c>
      <c r="B79" s="73">
        <v>509</v>
      </c>
      <c r="C79" s="73">
        <v>434</v>
      </c>
      <c r="D79" s="73">
        <v>171</v>
      </c>
      <c r="E79" s="73">
        <v>0</v>
      </c>
      <c r="F79" s="152">
        <v>177</v>
      </c>
      <c r="G79" s="152">
        <v>0</v>
      </c>
      <c r="H79" s="152">
        <v>0</v>
      </c>
      <c r="I79" s="152">
        <v>0</v>
      </c>
      <c r="J79" s="73">
        <v>21</v>
      </c>
      <c r="K79" s="73">
        <v>0</v>
      </c>
      <c r="L79" s="73">
        <f t="shared" si="1"/>
        <v>0</v>
      </c>
      <c r="M79" s="73">
        <v>65</v>
      </c>
      <c r="N79" s="73">
        <v>0</v>
      </c>
      <c r="O79" s="73">
        <v>0</v>
      </c>
      <c r="P79" s="73">
        <v>0</v>
      </c>
      <c r="Q79" s="73">
        <v>0</v>
      </c>
      <c r="R79" s="73">
        <v>0</v>
      </c>
      <c r="S79" s="73">
        <v>943</v>
      </c>
      <c r="T79" s="73">
        <v>943</v>
      </c>
      <c r="U79" s="80">
        <v>0</v>
      </c>
      <c r="V79" s="73">
        <v>0</v>
      </c>
      <c r="W79" s="89">
        <v>0</v>
      </c>
      <c r="X79" s="73">
        <v>0</v>
      </c>
      <c r="Y79" s="73">
        <v>0</v>
      </c>
    </row>
    <row r="80" spans="1:25" ht="16.5" customHeight="1">
      <c r="A80" s="160" t="s">
        <v>1100</v>
      </c>
      <c r="B80" s="73">
        <v>153</v>
      </c>
      <c r="C80" s="73">
        <v>1189</v>
      </c>
      <c r="D80" s="73">
        <v>46</v>
      </c>
      <c r="E80" s="73">
        <v>0</v>
      </c>
      <c r="F80" s="152">
        <v>1110</v>
      </c>
      <c r="G80" s="152">
        <v>0</v>
      </c>
      <c r="H80" s="152">
        <v>0</v>
      </c>
      <c r="I80" s="152">
        <v>71</v>
      </c>
      <c r="J80" s="73">
        <v>-54</v>
      </c>
      <c r="K80" s="73">
        <v>0</v>
      </c>
      <c r="L80" s="73">
        <f t="shared" si="1"/>
        <v>0</v>
      </c>
      <c r="M80" s="73">
        <v>16</v>
      </c>
      <c r="N80" s="73">
        <v>0</v>
      </c>
      <c r="O80" s="73">
        <v>0</v>
      </c>
      <c r="P80" s="73">
        <v>0</v>
      </c>
      <c r="Q80" s="73">
        <v>0</v>
      </c>
      <c r="R80" s="73">
        <v>0</v>
      </c>
      <c r="S80" s="73">
        <v>1342</v>
      </c>
      <c r="T80" s="73">
        <v>1342</v>
      </c>
      <c r="U80" s="80">
        <v>0</v>
      </c>
      <c r="V80" s="73">
        <v>0</v>
      </c>
      <c r="W80" s="89">
        <v>0</v>
      </c>
      <c r="X80" s="73">
        <v>0</v>
      </c>
      <c r="Y80" s="73">
        <v>0</v>
      </c>
    </row>
    <row r="81" spans="1:25" ht="26.25" customHeight="1">
      <c r="A81" s="160" t="s">
        <v>1102</v>
      </c>
      <c r="B81" s="73">
        <v>0</v>
      </c>
      <c r="C81" s="73">
        <v>6030</v>
      </c>
      <c r="D81" s="73">
        <v>0</v>
      </c>
      <c r="E81" s="73">
        <v>0</v>
      </c>
      <c r="F81" s="152">
        <v>6030</v>
      </c>
      <c r="G81" s="152">
        <v>0</v>
      </c>
      <c r="H81" s="152">
        <v>0</v>
      </c>
      <c r="I81" s="152">
        <v>0</v>
      </c>
      <c r="J81" s="73">
        <v>0</v>
      </c>
      <c r="K81" s="73">
        <v>0</v>
      </c>
      <c r="L81" s="73">
        <f t="shared" si="1"/>
        <v>0</v>
      </c>
      <c r="M81" s="73">
        <v>0</v>
      </c>
      <c r="N81" s="73">
        <v>0</v>
      </c>
      <c r="O81" s="73">
        <v>0</v>
      </c>
      <c r="P81" s="73">
        <v>0</v>
      </c>
      <c r="Q81" s="73">
        <v>0</v>
      </c>
      <c r="R81" s="73">
        <v>0</v>
      </c>
      <c r="S81" s="73">
        <v>6030</v>
      </c>
      <c r="T81" s="73">
        <v>5857</v>
      </c>
      <c r="U81" s="80">
        <v>173</v>
      </c>
      <c r="V81" s="73">
        <v>173</v>
      </c>
      <c r="W81" s="89">
        <v>0</v>
      </c>
      <c r="X81" s="73">
        <v>0</v>
      </c>
      <c r="Y81" s="73">
        <v>0</v>
      </c>
    </row>
    <row r="82" spans="1:25" ht="16.5" customHeight="1">
      <c r="A82" s="160" t="s">
        <v>1104</v>
      </c>
      <c r="B82" s="119">
        <v>4968</v>
      </c>
      <c r="C82" s="73">
        <v>2778</v>
      </c>
      <c r="D82" s="73">
        <v>5</v>
      </c>
      <c r="E82" s="73">
        <v>0</v>
      </c>
      <c r="F82" s="152">
        <v>1955</v>
      </c>
      <c r="G82" s="152">
        <v>0</v>
      </c>
      <c r="H82" s="152">
        <v>0</v>
      </c>
      <c r="I82" s="152">
        <v>0</v>
      </c>
      <c r="J82" s="73">
        <v>59</v>
      </c>
      <c r="K82" s="73">
        <v>0</v>
      </c>
      <c r="L82" s="73">
        <f t="shared" si="1"/>
        <v>0</v>
      </c>
      <c r="M82" s="73">
        <v>759</v>
      </c>
      <c r="N82" s="73">
        <v>0</v>
      </c>
      <c r="O82" s="73">
        <v>0</v>
      </c>
      <c r="P82" s="73">
        <v>0</v>
      </c>
      <c r="Q82" s="73">
        <v>0</v>
      </c>
      <c r="R82" s="73">
        <v>0</v>
      </c>
      <c r="S82" s="73">
        <v>7746</v>
      </c>
      <c r="T82" s="73">
        <v>7746</v>
      </c>
      <c r="U82" s="80">
        <v>0</v>
      </c>
      <c r="V82" s="73">
        <v>0</v>
      </c>
      <c r="W82" s="89">
        <v>0</v>
      </c>
      <c r="X82" s="73">
        <v>0</v>
      </c>
      <c r="Y82" s="73">
        <v>0</v>
      </c>
    </row>
    <row r="83" spans="1:25" ht="16.5" customHeight="1">
      <c r="A83" s="168" t="s">
        <v>1106</v>
      </c>
      <c r="B83" s="73">
        <v>0</v>
      </c>
      <c r="C83" s="89">
        <v>0</v>
      </c>
      <c r="D83" s="73">
        <v>0</v>
      </c>
      <c r="E83" s="73">
        <v>0</v>
      </c>
      <c r="F83" s="152">
        <v>0</v>
      </c>
      <c r="G83" s="152">
        <v>0</v>
      </c>
      <c r="H83" s="152">
        <v>0</v>
      </c>
      <c r="I83" s="152">
        <v>0</v>
      </c>
      <c r="J83" s="73">
        <v>0</v>
      </c>
      <c r="K83" s="73">
        <v>0</v>
      </c>
      <c r="L83" s="73">
        <f t="shared" si="1"/>
        <v>0</v>
      </c>
      <c r="M83" s="73">
        <v>0</v>
      </c>
      <c r="N83" s="73">
        <v>0</v>
      </c>
      <c r="O83" s="73">
        <v>0</v>
      </c>
      <c r="P83" s="73">
        <v>0</v>
      </c>
      <c r="Q83" s="73">
        <v>0</v>
      </c>
      <c r="R83" s="73">
        <v>0</v>
      </c>
      <c r="S83" s="73">
        <v>0</v>
      </c>
      <c r="T83" s="73">
        <v>0</v>
      </c>
      <c r="U83" s="80">
        <v>0</v>
      </c>
      <c r="V83" s="73">
        <v>0</v>
      </c>
      <c r="W83" s="89">
        <v>0</v>
      </c>
      <c r="X83" s="73">
        <v>0</v>
      </c>
      <c r="Y83" s="73">
        <v>0</v>
      </c>
    </row>
    <row r="84" spans="1:25" ht="16.5" customHeight="1">
      <c r="A84" s="160" t="s">
        <v>1108</v>
      </c>
      <c r="B84" s="92">
        <v>2</v>
      </c>
      <c r="C84" s="73">
        <v>577</v>
      </c>
      <c r="D84" s="73">
        <v>478</v>
      </c>
      <c r="E84" s="73">
        <v>0</v>
      </c>
      <c r="F84" s="152">
        <v>0</v>
      </c>
      <c r="G84" s="152">
        <v>0</v>
      </c>
      <c r="H84" s="152">
        <v>0</v>
      </c>
      <c r="I84" s="152">
        <v>0</v>
      </c>
      <c r="J84" s="73">
        <v>99</v>
      </c>
      <c r="K84" s="73">
        <v>0</v>
      </c>
      <c r="L84" s="73">
        <f t="shared" si="1"/>
        <v>0</v>
      </c>
      <c r="M84" s="73">
        <v>0</v>
      </c>
      <c r="N84" s="73">
        <v>0</v>
      </c>
      <c r="O84" s="73">
        <v>0</v>
      </c>
      <c r="P84" s="73">
        <v>0</v>
      </c>
      <c r="Q84" s="73">
        <v>0</v>
      </c>
      <c r="R84" s="73">
        <v>0</v>
      </c>
      <c r="S84" s="73">
        <v>579</v>
      </c>
      <c r="T84" s="73">
        <v>579</v>
      </c>
      <c r="U84" s="80">
        <v>0</v>
      </c>
      <c r="V84" s="73">
        <v>0</v>
      </c>
      <c r="W84" s="89">
        <v>0</v>
      </c>
      <c r="X84" s="73">
        <v>0</v>
      </c>
      <c r="Y84" s="73">
        <v>0</v>
      </c>
    </row>
    <row r="85" spans="1:25" ht="16.5" customHeight="1">
      <c r="A85" s="160" t="s">
        <v>1110</v>
      </c>
      <c r="B85" s="73">
        <v>96</v>
      </c>
      <c r="C85" s="73">
        <v>1370</v>
      </c>
      <c r="D85" s="73">
        <v>956</v>
      </c>
      <c r="E85" s="73">
        <v>0</v>
      </c>
      <c r="F85" s="152">
        <v>84</v>
      </c>
      <c r="G85" s="152">
        <v>43</v>
      </c>
      <c r="H85" s="152">
        <v>0</v>
      </c>
      <c r="I85" s="152">
        <v>0</v>
      </c>
      <c r="J85" s="73">
        <v>282</v>
      </c>
      <c r="K85" s="73">
        <v>0</v>
      </c>
      <c r="L85" s="73">
        <f t="shared" si="1"/>
        <v>0</v>
      </c>
      <c r="M85" s="73">
        <v>5</v>
      </c>
      <c r="N85" s="73">
        <v>0</v>
      </c>
      <c r="O85" s="73">
        <v>0</v>
      </c>
      <c r="P85" s="73">
        <v>0</v>
      </c>
      <c r="Q85" s="73">
        <v>0</v>
      </c>
      <c r="R85" s="73">
        <v>0</v>
      </c>
      <c r="S85" s="73">
        <v>1466</v>
      </c>
      <c r="T85" s="73">
        <v>1466</v>
      </c>
      <c r="U85" s="80">
        <v>0</v>
      </c>
      <c r="V85" s="73">
        <v>0</v>
      </c>
      <c r="W85" s="89">
        <v>0</v>
      </c>
      <c r="X85" s="73">
        <v>0</v>
      </c>
      <c r="Y85" s="73">
        <v>0</v>
      </c>
    </row>
    <row r="86" spans="1:25" ht="16.5" customHeight="1">
      <c r="A86" s="160" t="s">
        <v>1112</v>
      </c>
      <c r="B86" s="73">
        <v>69</v>
      </c>
      <c r="C86" s="73">
        <v>172</v>
      </c>
      <c r="D86" s="73">
        <v>42</v>
      </c>
      <c r="E86" s="73">
        <v>0</v>
      </c>
      <c r="F86" s="152">
        <v>129</v>
      </c>
      <c r="G86" s="152">
        <v>0</v>
      </c>
      <c r="H86" s="152">
        <v>0</v>
      </c>
      <c r="I86" s="152">
        <v>0</v>
      </c>
      <c r="J86" s="73">
        <v>1</v>
      </c>
      <c r="K86" s="73">
        <v>0</v>
      </c>
      <c r="L86" s="73">
        <f t="shared" si="1"/>
        <v>0</v>
      </c>
      <c r="M86" s="73">
        <v>0</v>
      </c>
      <c r="N86" s="73">
        <v>0</v>
      </c>
      <c r="O86" s="73">
        <v>0</v>
      </c>
      <c r="P86" s="73">
        <v>0</v>
      </c>
      <c r="Q86" s="73">
        <v>0</v>
      </c>
      <c r="R86" s="73">
        <v>0</v>
      </c>
      <c r="S86" s="73">
        <v>241</v>
      </c>
      <c r="T86" s="73">
        <v>241</v>
      </c>
      <c r="U86" s="80">
        <v>0</v>
      </c>
      <c r="V86" s="73">
        <v>0</v>
      </c>
      <c r="W86" s="89">
        <v>0</v>
      </c>
      <c r="X86" s="73">
        <v>0</v>
      </c>
      <c r="Y86" s="73">
        <v>0</v>
      </c>
    </row>
    <row r="87" spans="1:25" ht="16.5" customHeight="1">
      <c r="A87" s="160" t="s">
        <v>1114</v>
      </c>
      <c r="B87" s="73">
        <v>80</v>
      </c>
      <c r="C87" s="73">
        <v>48</v>
      </c>
      <c r="D87" s="73">
        <v>38</v>
      </c>
      <c r="E87" s="73">
        <v>0</v>
      </c>
      <c r="F87" s="152">
        <v>5</v>
      </c>
      <c r="G87" s="152">
        <v>0</v>
      </c>
      <c r="H87" s="152">
        <v>0</v>
      </c>
      <c r="I87" s="152">
        <v>5</v>
      </c>
      <c r="J87" s="73">
        <v>-2</v>
      </c>
      <c r="K87" s="73">
        <v>0</v>
      </c>
      <c r="L87" s="73">
        <f t="shared" si="1"/>
        <v>0</v>
      </c>
      <c r="M87" s="73">
        <v>2</v>
      </c>
      <c r="N87" s="73">
        <v>0</v>
      </c>
      <c r="O87" s="73">
        <v>0</v>
      </c>
      <c r="P87" s="73">
        <v>0</v>
      </c>
      <c r="Q87" s="73">
        <v>0</v>
      </c>
      <c r="R87" s="73">
        <v>0</v>
      </c>
      <c r="S87" s="73">
        <v>128</v>
      </c>
      <c r="T87" s="73">
        <v>128</v>
      </c>
      <c r="U87" s="80">
        <v>0</v>
      </c>
      <c r="V87" s="73">
        <v>0</v>
      </c>
      <c r="W87" s="89">
        <v>0</v>
      </c>
      <c r="X87" s="73">
        <v>0</v>
      </c>
      <c r="Y87" s="73">
        <v>0</v>
      </c>
    </row>
    <row r="88" spans="1:25" ht="16.5" customHeight="1">
      <c r="A88" s="160" t="s">
        <v>1116</v>
      </c>
      <c r="B88" s="73">
        <v>59</v>
      </c>
      <c r="C88" s="73">
        <v>307</v>
      </c>
      <c r="D88" s="73">
        <v>132</v>
      </c>
      <c r="E88" s="73">
        <v>0</v>
      </c>
      <c r="F88" s="152">
        <v>123</v>
      </c>
      <c r="G88" s="152">
        <v>0</v>
      </c>
      <c r="H88" s="152">
        <v>0</v>
      </c>
      <c r="I88" s="152">
        <v>4</v>
      </c>
      <c r="J88" s="73">
        <v>41</v>
      </c>
      <c r="K88" s="73">
        <v>0</v>
      </c>
      <c r="L88" s="73">
        <f t="shared" si="1"/>
        <v>0</v>
      </c>
      <c r="M88" s="73">
        <v>7</v>
      </c>
      <c r="N88" s="73">
        <v>0</v>
      </c>
      <c r="O88" s="73">
        <v>0</v>
      </c>
      <c r="P88" s="73">
        <v>0</v>
      </c>
      <c r="Q88" s="73">
        <v>0</v>
      </c>
      <c r="R88" s="73">
        <v>0</v>
      </c>
      <c r="S88" s="73">
        <v>366</v>
      </c>
      <c r="T88" s="73">
        <v>366</v>
      </c>
      <c r="U88" s="80">
        <v>0</v>
      </c>
      <c r="V88" s="73">
        <v>0</v>
      </c>
      <c r="W88" s="89">
        <v>0</v>
      </c>
      <c r="X88" s="73">
        <v>0</v>
      </c>
      <c r="Y88" s="73">
        <v>0</v>
      </c>
    </row>
    <row r="89" spans="1:25" ht="16.5" customHeight="1">
      <c r="A89" s="160" t="s">
        <v>1068</v>
      </c>
      <c r="B89" s="73">
        <v>0</v>
      </c>
      <c r="C89" s="73">
        <v>509</v>
      </c>
      <c r="D89" s="73">
        <v>390</v>
      </c>
      <c r="E89" s="73">
        <v>0</v>
      </c>
      <c r="F89" s="152">
        <v>0</v>
      </c>
      <c r="G89" s="152">
        <v>119</v>
      </c>
      <c r="H89" s="152">
        <v>0</v>
      </c>
      <c r="I89" s="152">
        <v>0</v>
      </c>
      <c r="J89" s="73">
        <v>0</v>
      </c>
      <c r="K89" s="73">
        <v>0</v>
      </c>
      <c r="L89" s="73">
        <f t="shared" si="1"/>
        <v>0</v>
      </c>
      <c r="M89" s="73">
        <v>0</v>
      </c>
      <c r="N89" s="73">
        <v>0</v>
      </c>
      <c r="O89" s="73">
        <v>0</v>
      </c>
      <c r="P89" s="73">
        <v>0</v>
      </c>
      <c r="Q89" s="73">
        <v>0</v>
      </c>
      <c r="R89" s="73">
        <v>0</v>
      </c>
      <c r="S89" s="73">
        <v>509</v>
      </c>
      <c r="T89" s="73">
        <v>304</v>
      </c>
      <c r="U89" s="80">
        <v>205</v>
      </c>
      <c r="V89" s="73">
        <v>205</v>
      </c>
      <c r="W89" s="89">
        <v>0</v>
      </c>
      <c r="X89" s="73">
        <v>0</v>
      </c>
      <c r="Y89" s="73">
        <v>0</v>
      </c>
    </row>
    <row r="90" spans="1:25" ht="16.5" customHeight="1">
      <c r="A90" s="160" t="s">
        <v>1070</v>
      </c>
      <c r="B90" s="73">
        <v>1</v>
      </c>
      <c r="C90" s="73">
        <v>0</v>
      </c>
      <c r="D90" s="73">
        <v>0</v>
      </c>
      <c r="E90" s="73">
        <v>0</v>
      </c>
      <c r="F90" s="152">
        <v>0</v>
      </c>
      <c r="G90" s="152">
        <v>0</v>
      </c>
      <c r="H90" s="152">
        <v>0</v>
      </c>
      <c r="I90" s="152">
        <v>0</v>
      </c>
      <c r="J90" s="73">
        <v>0</v>
      </c>
      <c r="K90" s="73">
        <v>0</v>
      </c>
      <c r="L90" s="73">
        <f t="shared" si="1"/>
        <v>0</v>
      </c>
      <c r="M90" s="73">
        <v>0</v>
      </c>
      <c r="N90" s="73">
        <v>0</v>
      </c>
      <c r="O90" s="73">
        <v>0</v>
      </c>
      <c r="P90" s="73">
        <v>0</v>
      </c>
      <c r="Q90" s="73">
        <v>0</v>
      </c>
      <c r="R90" s="73">
        <v>0</v>
      </c>
      <c r="S90" s="73">
        <v>1</v>
      </c>
      <c r="T90" s="73">
        <v>1</v>
      </c>
      <c r="U90" s="80">
        <v>0</v>
      </c>
      <c r="V90" s="73">
        <v>0</v>
      </c>
      <c r="W90" s="89">
        <v>0</v>
      </c>
      <c r="X90" s="73">
        <v>0</v>
      </c>
      <c r="Y90" s="73">
        <v>0</v>
      </c>
    </row>
    <row r="91" spans="1:25" ht="16.5" customHeight="1">
      <c r="A91" s="160" t="s">
        <v>1062</v>
      </c>
      <c r="B91" s="73">
        <v>0</v>
      </c>
      <c r="C91" s="73">
        <v>1623</v>
      </c>
      <c r="D91" s="73">
        <v>0</v>
      </c>
      <c r="E91" s="73">
        <v>0</v>
      </c>
      <c r="F91" s="152">
        <v>1612</v>
      </c>
      <c r="G91" s="152">
        <v>11</v>
      </c>
      <c r="H91" s="152">
        <v>0</v>
      </c>
      <c r="I91" s="152">
        <v>0</v>
      </c>
      <c r="J91" s="73">
        <v>0</v>
      </c>
      <c r="K91" s="73">
        <v>0</v>
      </c>
      <c r="L91" s="73">
        <f t="shared" si="1"/>
        <v>0</v>
      </c>
      <c r="M91" s="73">
        <v>0</v>
      </c>
      <c r="N91" s="73">
        <v>0</v>
      </c>
      <c r="O91" s="73">
        <v>0</v>
      </c>
      <c r="P91" s="73">
        <v>0</v>
      </c>
      <c r="Q91" s="73">
        <v>0</v>
      </c>
      <c r="R91" s="73">
        <v>0</v>
      </c>
      <c r="S91" s="73">
        <v>1623</v>
      </c>
      <c r="T91" s="73">
        <v>1623</v>
      </c>
      <c r="U91" s="80">
        <v>0</v>
      </c>
      <c r="V91" s="73">
        <v>0</v>
      </c>
      <c r="W91" s="89">
        <v>0</v>
      </c>
      <c r="X91" s="73">
        <v>0</v>
      </c>
      <c r="Y91" s="73">
        <v>0</v>
      </c>
    </row>
    <row r="92" spans="1:25" ht="16.5" customHeight="1">
      <c r="A92" s="160" t="s">
        <v>1064</v>
      </c>
      <c r="B92" s="73">
        <v>1</v>
      </c>
      <c r="C92" s="73">
        <v>100</v>
      </c>
      <c r="D92" s="73">
        <v>23</v>
      </c>
      <c r="E92" s="73">
        <v>0</v>
      </c>
      <c r="F92" s="152">
        <v>77</v>
      </c>
      <c r="G92" s="152">
        <v>0</v>
      </c>
      <c r="H92" s="152">
        <v>0</v>
      </c>
      <c r="I92" s="152">
        <v>0</v>
      </c>
      <c r="J92" s="73">
        <v>0</v>
      </c>
      <c r="K92" s="73">
        <v>0</v>
      </c>
      <c r="L92" s="73">
        <f t="shared" si="1"/>
        <v>0</v>
      </c>
      <c r="M92" s="73">
        <v>0</v>
      </c>
      <c r="N92" s="73">
        <v>0</v>
      </c>
      <c r="O92" s="73">
        <v>0</v>
      </c>
      <c r="P92" s="73">
        <v>0</v>
      </c>
      <c r="Q92" s="73">
        <v>0</v>
      </c>
      <c r="R92" s="73">
        <v>0</v>
      </c>
      <c r="S92" s="73">
        <v>101</v>
      </c>
      <c r="T92" s="73">
        <v>101</v>
      </c>
      <c r="U92" s="80">
        <v>0</v>
      </c>
      <c r="V92" s="73">
        <v>0</v>
      </c>
      <c r="W92" s="89">
        <v>0</v>
      </c>
      <c r="X92" s="73">
        <v>0</v>
      </c>
      <c r="Y92" s="73">
        <v>0</v>
      </c>
    </row>
    <row r="93" spans="1:25" ht="16.5" customHeight="1">
      <c r="A93" s="160" t="s">
        <v>1072</v>
      </c>
      <c r="B93" s="73">
        <v>300</v>
      </c>
      <c r="C93" s="73">
        <v>0</v>
      </c>
      <c r="D93" s="73">
        <v>0</v>
      </c>
      <c r="E93" s="73">
        <v>0</v>
      </c>
      <c r="F93" s="152">
        <v>0</v>
      </c>
      <c r="G93" s="152">
        <v>0</v>
      </c>
      <c r="H93" s="152">
        <v>0</v>
      </c>
      <c r="I93" s="152">
        <v>0</v>
      </c>
      <c r="J93" s="73">
        <v>0</v>
      </c>
      <c r="K93" s="73">
        <v>0</v>
      </c>
      <c r="L93" s="73">
        <f t="shared" si="1"/>
        <v>0</v>
      </c>
      <c r="M93" s="73">
        <v>0</v>
      </c>
      <c r="N93" s="73">
        <v>0</v>
      </c>
      <c r="O93" s="73">
        <v>0</v>
      </c>
      <c r="P93" s="73">
        <v>0</v>
      </c>
      <c r="Q93" s="73">
        <v>0</v>
      </c>
      <c r="R93" s="73">
        <v>0</v>
      </c>
      <c r="S93" s="73">
        <v>300</v>
      </c>
      <c r="T93" s="73">
        <v>300</v>
      </c>
      <c r="U93" s="80">
        <v>0</v>
      </c>
      <c r="V93" s="73">
        <v>0</v>
      </c>
      <c r="W93" s="89">
        <v>0</v>
      </c>
      <c r="X93" s="73">
        <v>0</v>
      </c>
      <c r="Y93" s="73">
        <v>0</v>
      </c>
    </row>
    <row r="94" spans="1:25" ht="27.75" customHeight="1">
      <c r="A94" s="160" t="s">
        <v>1623</v>
      </c>
      <c r="B94" s="73">
        <v>0</v>
      </c>
      <c r="C94" s="73">
        <v>0</v>
      </c>
      <c r="D94" s="73">
        <v>0</v>
      </c>
      <c r="E94" s="73">
        <v>0</v>
      </c>
      <c r="F94" s="152">
        <v>0</v>
      </c>
      <c r="G94" s="152">
        <v>0</v>
      </c>
      <c r="H94" s="152">
        <v>0</v>
      </c>
      <c r="I94" s="152">
        <v>0</v>
      </c>
      <c r="J94" s="73">
        <v>0</v>
      </c>
      <c r="K94" s="73">
        <v>0</v>
      </c>
      <c r="L94" s="73">
        <f t="shared" si="1"/>
        <v>0</v>
      </c>
      <c r="M94" s="73">
        <v>0</v>
      </c>
      <c r="N94" s="73">
        <v>0</v>
      </c>
      <c r="O94" s="73">
        <v>0</v>
      </c>
      <c r="P94" s="73">
        <v>0</v>
      </c>
      <c r="Q94" s="73">
        <v>0</v>
      </c>
      <c r="R94" s="73">
        <v>0</v>
      </c>
      <c r="S94" s="73">
        <v>0</v>
      </c>
      <c r="T94" s="73">
        <v>0</v>
      </c>
      <c r="U94" s="80">
        <v>0</v>
      </c>
      <c r="V94" s="73">
        <v>0</v>
      </c>
      <c r="W94" s="89">
        <v>0</v>
      </c>
      <c r="X94" s="73">
        <v>0</v>
      </c>
      <c r="Y94" s="73">
        <v>0</v>
      </c>
    </row>
    <row r="95" spans="1:25" ht="16.5" customHeight="1">
      <c r="A95" s="160" t="s">
        <v>1066</v>
      </c>
      <c r="B95" s="73">
        <v>33</v>
      </c>
      <c r="C95" s="73">
        <v>9</v>
      </c>
      <c r="D95" s="73">
        <v>3</v>
      </c>
      <c r="E95" s="73">
        <v>0</v>
      </c>
      <c r="F95" s="152">
        <v>3</v>
      </c>
      <c r="G95" s="152">
        <v>3</v>
      </c>
      <c r="H95" s="152">
        <v>0</v>
      </c>
      <c r="I95" s="152">
        <v>0</v>
      </c>
      <c r="J95" s="73">
        <v>0</v>
      </c>
      <c r="K95" s="73">
        <v>0</v>
      </c>
      <c r="L95" s="73">
        <f t="shared" si="1"/>
        <v>0</v>
      </c>
      <c r="M95" s="73">
        <v>0</v>
      </c>
      <c r="N95" s="73">
        <v>0</v>
      </c>
      <c r="O95" s="73">
        <v>0</v>
      </c>
      <c r="P95" s="73">
        <v>0</v>
      </c>
      <c r="Q95" s="73">
        <v>0</v>
      </c>
      <c r="R95" s="73">
        <v>0</v>
      </c>
      <c r="S95" s="73">
        <v>42</v>
      </c>
      <c r="T95" s="73">
        <v>39</v>
      </c>
      <c r="U95" s="80">
        <v>3</v>
      </c>
      <c r="V95" s="73">
        <v>3</v>
      </c>
      <c r="W95" s="89">
        <v>0</v>
      </c>
      <c r="X95" s="73">
        <v>0</v>
      </c>
      <c r="Y95" s="73">
        <v>0</v>
      </c>
    </row>
    <row r="96" spans="1:25" ht="16.5" customHeight="1">
      <c r="A96" s="160" t="s">
        <v>1074</v>
      </c>
      <c r="B96" s="73">
        <v>129</v>
      </c>
      <c r="C96" s="73">
        <v>89</v>
      </c>
      <c r="D96" s="73">
        <v>16</v>
      </c>
      <c r="E96" s="73">
        <v>0</v>
      </c>
      <c r="F96" s="152">
        <v>44</v>
      </c>
      <c r="G96" s="152">
        <v>22</v>
      </c>
      <c r="H96" s="152">
        <v>0</v>
      </c>
      <c r="I96" s="152">
        <v>13</v>
      </c>
      <c r="J96" s="73">
        <v>-257</v>
      </c>
      <c r="K96" s="73">
        <v>0</v>
      </c>
      <c r="L96" s="73">
        <f t="shared" si="1"/>
        <v>0</v>
      </c>
      <c r="M96" s="73">
        <v>4</v>
      </c>
      <c r="N96" s="73">
        <v>247</v>
      </c>
      <c r="O96" s="73">
        <v>0</v>
      </c>
      <c r="P96" s="73">
        <v>0</v>
      </c>
      <c r="Q96" s="73">
        <v>0</v>
      </c>
      <c r="R96" s="73">
        <v>0</v>
      </c>
      <c r="S96" s="73">
        <v>218</v>
      </c>
      <c r="T96" s="73">
        <v>198</v>
      </c>
      <c r="U96" s="80">
        <v>20</v>
      </c>
      <c r="V96" s="73">
        <v>20</v>
      </c>
      <c r="W96" s="89">
        <v>0</v>
      </c>
      <c r="X96" s="73">
        <v>0</v>
      </c>
      <c r="Y96" s="73">
        <v>0</v>
      </c>
    </row>
    <row r="97" spans="1:25" ht="16.5" customHeight="1">
      <c r="A97" s="160" t="s">
        <v>1642</v>
      </c>
      <c r="B97" s="73">
        <v>4532</v>
      </c>
      <c r="C97" s="73">
        <v>21896</v>
      </c>
      <c r="D97" s="73">
        <v>5228</v>
      </c>
      <c r="E97" s="73">
        <v>0</v>
      </c>
      <c r="F97" s="152">
        <v>15759</v>
      </c>
      <c r="G97" s="152">
        <v>170</v>
      </c>
      <c r="H97" s="152">
        <v>0</v>
      </c>
      <c r="I97" s="152">
        <v>22</v>
      </c>
      <c r="J97" s="73">
        <v>249</v>
      </c>
      <c r="K97" s="73">
        <v>0</v>
      </c>
      <c r="L97" s="73">
        <f t="shared" si="1"/>
        <v>0</v>
      </c>
      <c r="M97" s="73">
        <v>468</v>
      </c>
      <c r="N97" s="73">
        <v>0</v>
      </c>
      <c r="O97" s="73">
        <v>0</v>
      </c>
      <c r="P97" s="73">
        <v>0</v>
      </c>
      <c r="Q97" s="73">
        <v>0</v>
      </c>
      <c r="R97" s="73">
        <v>0</v>
      </c>
      <c r="S97" s="73">
        <v>26428</v>
      </c>
      <c r="T97" s="73">
        <v>26428</v>
      </c>
      <c r="U97" s="80">
        <v>0</v>
      </c>
      <c r="V97" s="73">
        <v>0</v>
      </c>
      <c r="W97" s="89">
        <v>0</v>
      </c>
      <c r="X97" s="73">
        <v>0</v>
      </c>
      <c r="Y97" s="73">
        <v>0</v>
      </c>
    </row>
    <row r="98" spans="1:25" ht="27.75" customHeight="1">
      <c r="A98" s="160" t="s">
        <v>1079</v>
      </c>
      <c r="B98" s="73">
        <v>291</v>
      </c>
      <c r="C98" s="73">
        <v>182</v>
      </c>
      <c r="D98" s="73">
        <v>0</v>
      </c>
      <c r="E98" s="73">
        <v>0</v>
      </c>
      <c r="F98" s="152">
        <v>141</v>
      </c>
      <c r="G98" s="152">
        <v>0</v>
      </c>
      <c r="H98" s="152">
        <v>0</v>
      </c>
      <c r="I98" s="152">
        <v>0</v>
      </c>
      <c r="J98" s="73">
        <v>6</v>
      </c>
      <c r="K98" s="73">
        <v>0</v>
      </c>
      <c r="L98" s="73">
        <f t="shared" si="1"/>
        <v>0</v>
      </c>
      <c r="M98" s="73">
        <v>35</v>
      </c>
      <c r="N98" s="73">
        <v>0</v>
      </c>
      <c r="O98" s="73">
        <v>0</v>
      </c>
      <c r="P98" s="73">
        <v>0</v>
      </c>
      <c r="Q98" s="73">
        <v>0</v>
      </c>
      <c r="R98" s="73">
        <v>0</v>
      </c>
      <c r="S98" s="73">
        <v>473</v>
      </c>
      <c r="T98" s="73">
        <v>473</v>
      </c>
      <c r="U98" s="80">
        <v>0</v>
      </c>
      <c r="V98" s="73">
        <v>0</v>
      </c>
      <c r="W98" s="89">
        <v>0</v>
      </c>
      <c r="X98" s="73">
        <v>0</v>
      </c>
      <c r="Y98" s="73">
        <v>0</v>
      </c>
    </row>
    <row r="99" spans="1:25" ht="16.5" customHeight="1">
      <c r="A99" s="160" t="s">
        <v>1081</v>
      </c>
      <c r="B99" s="73">
        <v>561</v>
      </c>
      <c r="C99" s="73">
        <v>826</v>
      </c>
      <c r="D99" s="73">
        <v>416</v>
      </c>
      <c r="E99" s="73">
        <v>0</v>
      </c>
      <c r="F99" s="152">
        <v>206</v>
      </c>
      <c r="G99" s="152">
        <v>0</v>
      </c>
      <c r="H99" s="152">
        <v>0</v>
      </c>
      <c r="I99" s="152">
        <v>22</v>
      </c>
      <c r="J99" s="73">
        <v>90</v>
      </c>
      <c r="K99" s="73">
        <v>0</v>
      </c>
      <c r="L99" s="73">
        <f t="shared" si="1"/>
        <v>0</v>
      </c>
      <c r="M99" s="73">
        <v>92</v>
      </c>
      <c r="N99" s="73">
        <v>0</v>
      </c>
      <c r="O99" s="73">
        <v>0</v>
      </c>
      <c r="P99" s="73">
        <v>0</v>
      </c>
      <c r="Q99" s="73">
        <v>0</v>
      </c>
      <c r="R99" s="73">
        <v>0</v>
      </c>
      <c r="S99" s="73">
        <v>1387</v>
      </c>
      <c r="T99" s="73">
        <v>1387</v>
      </c>
      <c r="U99" s="80">
        <v>0</v>
      </c>
      <c r="V99" s="73">
        <v>0</v>
      </c>
      <c r="W99" s="89">
        <v>0</v>
      </c>
      <c r="X99" s="73">
        <v>0</v>
      </c>
      <c r="Y99" s="73">
        <v>0</v>
      </c>
    </row>
    <row r="100" spans="1:25" ht="16.5" customHeight="1">
      <c r="A100" s="160" t="s">
        <v>1083</v>
      </c>
      <c r="B100" s="73">
        <v>875</v>
      </c>
      <c r="C100" s="73">
        <v>2506</v>
      </c>
      <c r="D100" s="73">
        <v>1931</v>
      </c>
      <c r="E100" s="73">
        <v>0</v>
      </c>
      <c r="F100" s="152">
        <v>265</v>
      </c>
      <c r="G100" s="152">
        <v>145</v>
      </c>
      <c r="H100" s="152">
        <v>0</v>
      </c>
      <c r="I100" s="152">
        <v>0</v>
      </c>
      <c r="J100" s="73">
        <v>31</v>
      </c>
      <c r="K100" s="73">
        <v>0</v>
      </c>
      <c r="L100" s="73">
        <f t="shared" si="1"/>
        <v>0</v>
      </c>
      <c r="M100" s="73">
        <v>134</v>
      </c>
      <c r="N100" s="73">
        <v>0</v>
      </c>
      <c r="O100" s="73">
        <v>0</v>
      </c>
      <c r="P100" s="73">
        <v>0</v>
      </c>
      <c r="Q100" s="73">
        <v>0</v>
      </c>
      <c r="R100" s="73">
        <v>0</v>
      </c>
      <c r="S100" s="73">
        <v>3381</v>
      </c>
      <c r="T100" s="73">
        <v>3381</v>
      </c>
      <c r="U100" s="80">
        <v>0</v>
      </c>
      <c r="V100" s="73">
        <v>0</v>
      </c>
      <c r="W100" s="89">
        <v>0</v>
      </c>
      <c r="X100" s="73">
        <v>0</v>
      </c>
      <c r="Y100" s="73">
        <v>0</v>
      </c>
    </row>
    <row r="101" spans="1:25" ht="16.5" customHeight="1">
      <c r="A101" s="160" t="s">
        <v>1085</v>
      </c>
      <c r="B101" s="73">
        <v>696</v>
      </c>
      <c r="C101" s="73">
        <v>2667</v>
      </c>
      <c r="D101" s="73">
        <v>2116</v>
      </c>
      <c r="E101" s="73">
        <v>0</v>
      </c>
      <c r="F101" s="152">
        <v>374</v>
      </c>
      <c r="G101" s="152">
        <v>25</v>
      </c>
      <c r="H101" s="152">
        <v>0</v>
      </c>
      <c r="I101" s="152">
        <v>0</v>
      </c>
      <c r="J101" s="73">
        <v>58</v>
      </c>
      <c r="K101" s="73">
        <v>0</v>
      </c>
      <c r="L101" s="73">
        <f t="shared" si="1"/>
        <v>0</v>
      </c>
      <c r="M101" s="73">
        <v>94</v>
      </c>
      <c r="N101" s="73">
        <v>0</v>
      </c>
      <c r="O101" s="73">
        <v>0</v>
      </c>
      <c r="P101" s="73">
        <v>0</v>
      </c>
      <c r="Q101" s="73">
        <v>0</v>
      </c>
      <c r="R101" s="73">
        <v>0</v>
      </c>
      <c r="S101" s="73">
        <v>3363</v>
      </c>
      <c r="T101" s="73">
        <v>3363</v>
      </c>
      <c r="U101" s="80">
        <v>0</v>
      </c>
      <c r="V101" s="73">
        <v>0</v>
      </c>
      <c r="W101" s="89">
        <v>0</v>
      </c>
      <c r="X101" s="73">
        <v>0</v>
      </c>
      <c r="Y101" s="73">
        <v>0</v>
      </c>
    </row>
    <row r="102" spans="1:25" ht="16.5" customHeight="1">
      <c r="A102" s="160" t="s">
        <v>1087</v>
      </c>
      <c r="B102" s="73">
        <v>999</v>
      </c>
      <c r="C102" s="73">
        <v>14097</v>
      </c>
      <c r="D102" s="73">
        <v>67</v>
      </c>
      <c r="E102" s="73">
        <v>0</v>
      </c>
      <c r="F102" s="152">
        <v>14031</v>
      </c>
      <c r="G102" s="152">
        <v>0</v>
      </c>
      <c r="H102" s="152">
        <v>0</v>
      </c>
      <c r="I102" s="152">
        <v>0</v>
      </c>
      <c r="J102" s="73">
        <v>-1</v>
      </c>
      <c r="K102" s="73">
        <v>0</v>
      </c>
      <c r="L102" s="73">
        <f t="shared" si="1"/>
        <v>0</v>
      </c>
      <c r="M102" s="73">
        <v>0</v>
      </c>
      <c r="N102" s="73">
        <v>0</v>
      </c>
      <c r="O102" s="73">
        <v>0</v>
      </c>
      <c r="P102" s="73">
        <v>0</v>
      </c>
      <c r="Q102" s="73">
        <v>0</v>
      </c>
      <c r="R102" s="73">
        <v>0</v>
      </c>
      <c r="S102" s="73">
        <v>15096</v>
      </c>
      <c r="T102" s="73">
        <v>15096</v>
      </c>
      <c r="U102" s="80">
        <v>0</v>
      </c>
      <c r="V102" s="73">
        <v>0</v>
      </c>
      <c r="W102" s="89">
        <v>0</v>
      </c>
      <c r="X102" s="73">
        <v>0</v>
      </c>
      <c r="Y102" s="73">
        <v>0</v>
      </c>
    </row>
    <row r="103" spans="1:25" ht="16.5" customHeight="1">
      <c r="A103" s="160" t="s">
        <v>1089</v>
      </c>
      <c r="B103" s="73">
        <v>0</v>
      </c>
      <c r="C103" s="73">
        <v>36</v>
      </c>
      <c r="D103" s="73">
        <v>36</v>
      </c>
      <c r="E103" s="73">
        <v>0</v>
      </c>
      <c r="F103" s="152">
        <v>0</v>
      </c>
      <c r="G103" s="152">
        <v>0</v>
      </c>
      <c r="H103" s="152">
        <v>0</v>
      </c>
      <c r="I103" s="152">
        <v>0</v>
      </c>
      <c r="J103" s="73">
        <v>0</v>
      </c>
      <c r="K103" s="73">
        <v>0</v>
      </c>
      <c r="L103" s="73">
        <f t="shared" si="1"/>
        <v>0</v>
      </c>
      <c r="M103" s="73">
        <v>0</v>
      </c>
      <c r="N103" s="73">
        <v>0</v>
      </c>
      <c r="O103" s="73">
        <v>0</v>
      </c>
      <c r="P103" s="73">
        <v>0</v>
      </c>
      <c r="Q103" s="73">
        <v>0</v>
      </c>
      <c r="R103" s="73">
        <v>0</v>
      </c>
      <c r="S103" s="73">
        <v>36</v>
      </c>
      <c r="T103" s="73">
        <v>36</v>
      </c>
      <c r="U103" s="80">
        <v>0</v>
      </c>
      <c r="V103" s="73">
        <v>0</v>
      </c>
      <c r="W103" s="89">
        <v>0</v>
      </c>
      <c r="X103" s="73">
        <v>0</v>
      </c>
      <c r="Y103" s="73">
        <v>0</v>
      </c>
    </row>
    <row r="104" spans="1:25" ht="18" customHeight="1">
      <c r="A104" s="160" t="s">
        <v>1091</v>
      </c>
      <c r="B104" s="73">
        <v>888</v>
      </c>
      <c r="C104" s="73">
        <v>1303</v>
      </c>
      <c r="D104" s="73">
        <v>535</v>
      </c>
      <c r="E104" s="73">
        <v>0</v>
      </c>
      <c r="F104" s="152">
        <v>650</v>
      </c>
      <c r="G104" s="152">
        <v>0</v>
      </c>
      <c r="H104" s="152">
        <v>0</v>
      </c>
      <c r="I104" s="152">
        <v>0</v>
      </c>
      <c r="J104" s="73">
        <v>37</v>
      </c>
      <c r="K104" s="73">
        <v>0</v>
      </c>
      <c r="L104" s="73">
        <f t="shared" si="1"/>
        <v>0</v>
      </c>
      <c r="M104" s="73">
        <v>81</v>
      </c>
      <c r="N104" s="73">
        <v>0</v>
      </c>
      <c r="O104" s="73">
        <v>0</v>
      </c>
      <c r="P104" s="73">
        <v>0</v>
      </c>
      <c r="Q104" s="73">
        <v>0</v>
      </c>
      <c r="R104" s="73">
        <v>0</v>
      </c>
      <c r="S104" s="73">
        <v>2191</v>
      </c>
      <c r="T104" s="73">
        <v>2191</v>
      </c>
      <c r="U104" s="80">
        <v>0</v>
      </c>
      <c r="V104" s="73">
        <v>0</v>
      </c>
      <c r="W104" s="89">
        <v>0</v>
      </c>
      <c r="X104" s="73">
        <v>0</v>
      </c>
      <c r="Y104" s="73">
        <v>0</v>
      </c>
    </row>
    <row r="105" spans="1:25" ht="16.5" customHeight="1">
      <c r="A105" s="160" t="s">
        <v>1093</v>
      </c>
      <c r="B105" s="73">
        <v>222</v>
      </c>
      <c r="C105" s="73">
        <v>279</v>
      </c>
      <c r="D105" s="73">
        <v>127</v>
      </c>
      <c r="E105" s="73">
        <v>0</v>
      </c>
      <c r="F105" s="152">
        <v>92</v>
      </c>
      <c r="G105" s="152">
        <v>0</v>
      </c>
      <c r="H105" s="152">
        <v>0</v>
      </c>
      <c r="I105" s="152">
        <v>0</v>
      </c>
      <c r="J105" s="73">
        <v>28</v>
      </c>
      <c r="K105" s="73">
        <v>0</v>
      </c>
      <c r="L105" s="73">
        <f t="shared" si="1"/>
        <v>0</v>
      </c>
      <c r="M105" s="73">
        <v>32</v>
      </c>
      <c r="N105" s="73">
        <v>0</v>
      </c>
      <c r="O105" s="73">
        <v>0</v>
      </c>
      <c r="P105" s="73">
        <v>0</v>
      </c>
      <c r="Q105" s="73">
        <v>0</v>
      </c>
      <c r="R105" s="73">
        <v>0</v>
      </c>
      <c r="S105" s="73">
        <v>501</v>
      </c>
      <c r="T105" s="73">
        <v>501</v>
      </c>
      <c r="U105" s="80">
        <v>0</v>
      </c>
      <c r="V105" s="73">
        <v>0</v>
      </c>
      <c r="W105" s="89">
        <v>0</v>
      </c>
      <c r="X105" s="73">
        <v>0</v>
      </c>
      <c r="Y105" s="73">
        <v>0</v>
      </c>
    </row>
    <row r="106" spans="1:25" ht="27" customHeight="1">
      <c r="A106" s="160" t="s">
        <v>1095</v>
      </c>
      <c r="B106" s="73">
        <v>0</v>
      </c>
      <c r="C106" s="73">
        <v>0</v>
      </c>
      <c r="D106" s="73">
        <v>0</v>
      </c>
      <c r="E106" s="73">
        <v>0</v>
      </c>
      <c r="F106" s="152">
        <v>0</v>
      </c>
      <c r="G106" s="152">
        <v>0</v>
      </c>
      <c r="H106" s="152">
        <v>0</v>
      </c>
      <c r="I106" s="152">
        <v>0</v>
      </c>
      <c r="J106" s="73">
        <v>0</v>
      </c>
      <c r="K106" s="73">
        <v>0</v>
      </c>
      <c r="L106" s="73">
        <f t="shared" si="1"/>
        <v>0</v>
      </c>
      <c r="M106" s="73">
        <v>0</v>
      </c>
      <c r="N106" s="73">
        <v>0</v>
      </c>
      <c r="O106" s="73">
        <v>0</v>
      </c>
      <c r="P106" s="73">
        <v>0</v>
      </c>
      <c r="Q106" s="73">
        <v>0</v>
      </c>
      <c r="R106" s="73">
        <v>0</v>
      </c>
      <c r="S106" s="73">
        <v>0</v>
      </c>
      <c r="T106" s="73">
        <v>0</v>
      </c>
      <c r="U106" s="80">
        <v>0</v>
      </c>
      <c r="V106" s="73">
        <v>0</v>
      </c>
      <c r="W106" s="89">
        <v>0</v>
      </c>
      <c r="X106" s="73">
        <v>0</v>
      </c>
      <c r="Y106" s="73">
        <v>0</v>
      </c>
    </row>
    <row r="107" spans="1:25" ht="16.5" customHeight="1">
      <c r="A107" s="160" t="s">
        <v>1787</v>
      </c>
      <c r="B107" s="73">
        <v>231</v>
      </c>
      <c r="C107" s="73">
        <v>2968</v>
      </c>
      <c r="D107" s="73">
        <v>2489</v>
      </c>
      <c r="E107" s="73">
        <v>0</v>
      </c>
      <c r="F107" s="152">
        <v>262</v>
      </c>
      <c r="G107" s="152">
        <v>562</v>
      </c>
      <c r="H107" s="152">
        <v>0</v>
      </c>
      <c r="I107" s="152">
        <v>0</v>
      </c>
      <c r="J107" s="73">
        <v>-362</v>
      </c>
      <c r="K107" s="73">
        <v>0</v>
      </c>
      <c r="L107" s="73">
        <f t="shared" si="1"/>
        <v>0</v>
      </c>
      <c r="M107" s="73">
        <v>17</v>
      </c>
      <c r="N107" s="73">
        <v>0</v>
      </c>
      <c r="O107" s="73">
        <v>0</v>
      </c>
      <c r="P107" s="73">
        <v>0</v>
      </c>
      <c r="Q107" s="73">
        <v>0</v>
      </c>
      <c r="R107" s="73">
        <v>0</v>
      </c>
      <c r="S107" s="73">
        <v>3199</v>
      </c>
      <c r="T107" s="73">
        <v>3053</v>
      </c>
      <c r="U107" s="80">
        <v>146</v>
      </c>
      <c r="V107" s="73">
        <v>146</v>
      </c>
      <c r="W107" s="89">
        <v>0</v>
      </c>
      <c r="X107" s="73">
        <v>0</v>
      </c>
      <c r="Y107" s="73">
        <v>0</v>
      </c>
    </row>
    <row r="108" spans="1:25" ht="16.5" customHeight="1">
      <c r="A108" s="160" t="s">
        <v>1099</v>
      </c>
      <c r="B108" s="73">
        <v>129</v>
      </c>
      <c r="C108" s="73">
        <v>70</v>
      </c>
      <c r="D108" s="73">
        <v>0</v>
      </c>
      <c r="E108" s="73">
        <v>0</v>
      </c>
      <c r="F108" s="152">
        <v>53</v>
      </c>
      <c r="G108" s="152">
        <v>0</v>
      </c>
      <c r="H108" s="152">
        <v>0</v>
      </c>
      <c r="I108" s="152">
        <v>0</v>
      </c>
      <c r="J108" s="73">
        <v>0</v>
      </c>
      <c r="K108" s="73">
        <v>0</v>
      </c>
      <c r="L108" s="73">
        <f t="shared" si="1"/>
        <v>0</v>
      </c>
      <c r="M108" s="73">
        <v>17</v>
      </c>
      <c r="N108" s="73">
        <v>0</v>
      </c>
      <c r="O108" s="73">
        <v>0</v>
      </c>
      <c r="P108" s="73">
        <v>0</v>
      </c>
      <c r="Q108" s="73">
        <v>0</v>
      </c>
      <c r="R108" s="73">
        <v>0</v>
      </c>
      <c r="S108" s="73">
        <v>199</v>
      </c>
      <c r="T108" s="73">
        <v>199</v>
      </c>
      <c r="U108" s="80">
        <v>0</v>
      </c>
      <c r="V108" s="73">
        <v>0</v>
      </c>
      <c r="W108" s="89">
        <v>0</v>
      </c>
      <c r="X108" s="73">
        <v>0</v>
      </c>
      <c r="Y108" s="73">
        <v>0</v>
      </c>
    </row>
    <row r="109" spans="1:25" ht="16.5" customHeight="1">
      <c r="A109" s="160" t="s">
        <v>1101</v>
      </c>
      <c r="B109" s="73">
        <v>28</v>
      </c>
      <c r="C109" s="73">
        <v>2</v>
      </c>
      <c r="D109" s="73">
        <v>0</v>
      </c>
      <c r="E109" s="73">
        <v>0</v>
      </c>
      <c r="F109" s="152">
        <v>0</v>
      </c>
      <c r="G109" s="152">
        <v>0</v>
      </c>
      <c r="H109" s="152">
        <v>0</v>
      </c>
      <c r="I109" s="152">
        <v>0</v>
      </c>
      <c r="J109" s="73">
        <v>2</v>
      </c>
      <c r="K109" s="73">
        <v>0</v>
      </c>
      <c r="L109" s="73">
        <f t="shared" si="1"/>
        <v>0</v>
      </c>
      <c r="M109" s="73">
        <v>0</v>
      </c>
      <c r="N109" s="73">
        <v>0</v>
      </c>
      <c r="O109" s="73">
        <v>0</v>
      </c>
      <c r="P109" s="73">
        <v>0</v>
      </c>
      <c r="Q109" s="73">
        <v>0</v>
      </c>
      <c r="R109" s="73">
        <v>0</v>
      </c>
      <c r="S109" s="73">
        <v>30</v>
      </c>
      <c r="T109" s="73">
        <v>30</v>
      </c>
      <c r="U109" s="80">
        <v>0</v>
      </c>
      <c r="V109" s="73">
        <v>0</v>
      </c>
      <c r="W109" s="89">
        <v>0</v>
      </c>
      <c r="X109" s="73">
        <v>0</v>
      </c>
      <c r="Y109" s="73">
        <v>0</v>
      </c>
    </row>
    <row r="110" spans="1:25" ht="16.5" customHeight="1">
      <c r="A110" s="160" t="s">
        <v>1103</v>
      </c>
      <c r="B110" s="73">
        <v>72</v>
      </c>
      <c r="C110" s="73">
        <v>208</v>
      </c>
      <c r="D110" s="73">
        <v>0</v>
      </c>
      <c r="E110" s="73">
        <v>0</v>
      </c>
      <c r="F110" s="152">
        <v>121</v>
      </c>
      <c r="G110" s="152">
        <v>162</v>
      </c>
      <c r="H110" s="152">
        <v>0</v>
      </c>
      <c r="I110" s="152">
        <v>0</v>
      </c>
      <c r="J110" s="73">
        <v>-75</v>
      </c>
      <c r="K110" s="73">
        <v>0</v>
      </c>
      <c r="L110" s="73">
        <f t="shared" si="1"/>
        <v>0</v>
      </c>
      <c r="M110" s="73">
        <v>0</v>
      </c>
      <c r="N110" s="73">
        <v>0</v>
      </c>
      <c r="O110" s="73">
        <v>0</v>
      </c>
      <c r="P110" s="73">
        <v>0</v>
      </c>
      <c r="Q110" s="73">
        <v>0</v>
      </c>
      <c r="R110" s="73">
        <v>0</v>
      </c>
      <c r="S110" s="73">
        <v>280</v>
      </c>
      <c r="T110" s="73">
        <v>134</v>
      </c>
      <c r="U110" s="80">
        <v>146</v>
      </c>
      <c r="V110" s="73">
        <v>146</v>
      </c>
      <c r="W110" s="89">
        <v>0</v>
      </c>
      <c r="X110" s="73">
        <v>0</v>
      </c>
      <c r="Y110" s="73">
        <v>0</v>
      </c>
    </row>
    <row r="111" spans="1:25" ht="27" customHeight="1">
      <c r="A111" s="160" t="s">
        <v>252</v>
      </c>
      <c r="B111" s="73">
        <v>0</v>
      </c>
      <c r="C111" s="73">
        <v>261</v>
      </c>
      <c r="D111" s="73">
        <v>0</v>
      </c>
      <c r="E111" s="73">
        <v>0</v>
      </c>
      <c r="F111" s="152">
        <v>118</v>
      </c>
      <c r="G111" s="152">
        <v>143</v>
      </c>
      <c r="H111" s="152">
        <v>0</v>
      </c>
      <c r="I111" s="152">
        <v>0</v>
      </c>
      <c r="J111" s="73">
        <v>0</v>
      </c>
      <c r="K111" s="73">
        <v>0</v>
      </c>
      <c r="L111" s="73">
        <f t="shared" si="1"/>
        <v>0</v>
      </c>
      <c r="M111" s="73">
        <v>0</v>
      </c>
      <c r="N111" s="73">
        <v>0</v>
      </c>
      <c r="O111" s="73">
        <v>0</v>
      </c>
      <c r="P111" s="73">
        <v>0</v>
      </c>
      <c r="Q111" s="73">
        <v>0</v>
      </c>
      <c r="R111" s="73">
        <v>0</v>
      </c>
      <c r="S111" s="73">
        <v>261</v>
      </c>
      <c r="T111" s="73">
        <v>115</v>
      </c>
      <c r="U111" s="80">
        <v>146</v>
      </c>
      <c r="V111" s="73">
        <v>146</v>
      </c>
      <c r="W111" s="89">
        <v>0</v>
      </c>
      <c r="X111" s="73">
        <v>0</v>
      </c>
      <c r="Y111" s="73">
        <v>0</v>
      </c>
    </row>
    <row r="112" spans="1:25" ht="16.5" customHeight="1">
      <c r="A112" s="160" t="s">
        <v>1107</v>
      </c>
      <c r="B112" s="73">
        <v>0</v>
      </c>
      <c r="C112" s="73">
        <v>276</v>
      </c>
      <c r="D112" s="73">
        <v>50</v>
      </c>
      <c r="E112" s="73">
        <v>0</v>
      </c>
      <c r="F112" s="152">
        <v>88</v>
      </c>
      <c r="G112" s="152">
        <v>400</v>
      </c>
      <c r="H112" s="152">
        <v>0</v>
      </c>
      <c r="I112" s="152">
        <v>0</v>
      </c>
      <c r="J112" s="73">
        <v>-262</v>
      </c>
      <c r="K112" s="73">
        <v>0</v>
      </c>
      <c r="L112" s="73">
        <f t="shared" si="1"/>
        <v>0</v>
      </c>
      <c r="M112" s="73">
        <v>0</v>
      </c>
      <c r="N112" s="73">
        <v>0</v>
      </c>
      <c r="O112" s="73">
        <v>0</v>
      </c>
      <c r="P112" s="73">
        <v>0</v>
      </c>
      <c r="Q112" s="73">
        <v>0</v>
      </c>
      <c r="R112" s="73">
        <v>0</v>
      </c>
      <c r="S112" s="73">
        <v>276</v>
      </c>
      <c r="T112" s="73">
        <v>276</v>
      </c>
      <c r="U112" s="80">
        <v>0</v>
      </c>
      <c r="V112" s="73">
        <v>0</v>
      </c>
      <c r="W112" s="89">
        <v>0</v>
      </c>
      <c r="X112" s="73">
        <v>0</v>
      </c>
      <c r="Y112" s="73">
        <v>0</v>
      </c>
    </row>
    <row r="113" spans="1:25" ht="16.5" customHeight="1">
      <c r="A113" s="160" t="s">
        <v>1854</v>
      </c>
      <c r="B113" s="73">
        <v>0</v>
      </c>
      <c r="C113" s="73">
        <v>0</v>
      </c>
      <c r="D113" s="73">
        <v>0</v>
      </c>
      <c r="E113" s="73">
        <v>0</v>
      </c>
      <c r="F113" s="152">
        <v>0</v>
      </c>
      <c r="G113" s="152">
        <v>0</v>
      </c>
      <c r="H113" s="152">
        <v>0</v>
      </c>
      <c r="I113" s="152">
        <v>0</v>
      </c>
      <c r="J113" s="73">
        <v>0</v>
      </c>
      <c r="K113" s="73">
        <v>0</v>
      </c>
      <c r="L113" s="73">
        <f t="shared" si="1"/>
        <v>0</v>
      </c>
      <c r="M113" s="73">
        <v>0</v>
      </c>
      <c r="N113" s="73">
        <v>0</v>
      </c>
      <c r="O113" s="73">
        <v>0</v>
      </c>
      <c r="P113" s="73">
        <v>0</v>
      </c>
      <c r="Q113" s="73">
        <v>0</v>
      </c>
      <c r="R113" s="73">
        <v>0</v>
      </c>
      <c r="S113" s="73">
        <v>0</v>
      </c>
      <c r="T113" s="73">
        <v>0</v>
      </c>
      <c r="U113" s="80">
        <v>0</v>
      </c>
      <c r="V113" s="73">
        <v>0</v>
      </c>
      <c r="W113" s="89">
        <v>0</v>
      </c>
      <c r="X113" s="73">
        <v>0</v>
      </c>
      <c r="Y113" s="73">
        <v>0</v>
      </c>
    </row>
    <row r="114" spans="1:25" ht="16.5" customHeight="1">
      <c r="A114" s="160" t="s">
        <v>1111</v>
      </c>
      <c r="B114" s="73">
        <v>0</v>
      </c>
      <c r="C114" s="73">
        <v>316</v>
      </c>
      <c r="D114" s="73">
        <v>316</v>
      </c>
      <c r="E114" s="73">
        <v>0</v>
      </c>
      <c r="F114" s="152">
        <v>0</v>
      </c>
      <c r="G114" s="152">
        <v>0</v>
      </c>
      <c r="H114" s="152">
        <v>0</v>
      </c>
      <c r="I114" s="152">
        <v>0</v>
      </c>
      <c r="J114" s="73">
        <v>0</v>
      </c>
      <c r="K114" s="73">
        <v>0</v>
      </c>
      <c r="L114" s="73">
        <f t="shared" si="1"/>
        <v>0</v>
      </c>
      <c r="M114" s="73">
        <v>0</v>
      </c>
      <c r="N114" s="73">
        <v>0</v>
      </c>
      <c r="O114" s="73">
        <v>0</v>
      </c>
      <c r="P114" s="73">
        <v>0</v>
      </c>
      <c r="Q114" s="73">
        <v>0</v>
      </c>
      <c r="R114" s="73">
        <v>0</v>
      </c>
      <c r="S114" s="73">
        <v>316</v>
      </c>
      <c r="T114" s="73">
        <v>316</v>
      </c>
      <c r="U114" s="80">
        <v>0</v>
      </c>
      <c r="V114" s="73">
        <v>0</v>
      </c>
      <c r="W114" s="89">
        <v>0</v>
      </c>
      <c r="X114" s="73">
        <v>0</v>
      </c>
      <c r="Y114" s="73">
        <v>0</v>
      </c>
    </row>
    <row r="115" spans="1:25" ht="16.5" customHeight="1">
      <c r="A115" s="160" t="s">
        <v>1113</v>
      </c>
      <c r="B115" s="73">
        <v>0</v>
      </c>
      <c r="C115" s="73">
        <v>661</v>
      </c>
      <c r="D115" s="73">
        <v>688</v>
      </c>
      <c r="E115" s="73">
        <v>0</v>
      </c>
      <c r="F115" s="152">
        <v>0</v>
      </c>
      <c r="G115" s="152">
        <v>0</v>
      </c>
      <c r="H115" s="152">
        <v>0</v>
      </c>
      <c r="I115" s="152">
        <v>0</v>
      </c>
      <c r="J115" s="73">
        <v>-27</v>
      </c>
      <c r="K115" s="73">
        <v>0</v>
      </c>
      <c r="L115" s="73">
        <f t="shared" si="1"/>
        <v>0</v>
      </c>
      <c r="M115" s="73">
        <v>0</v>
      </c>
      <c r="N115" s="73">
        <v>0</v>
      </c>
      <c r="O115" s="73">
        <v>0</v>
      </c>
      <c r="P115" s="73">
        <v>0</v>
      </c>
      <c r="Q115" s="73">
        <v>0</v>
      </c>
      <c r="R115" s="73">
        <v>0</v>
      </c>
      <c r="S115" s="73">
        <v>661</v>
      </c>
      <c r="T115" s="73">
        <v>661</v>
      </c>
      <c r="U115" s="80">
        <v>0</v>
      </c>
      <c r="V115" s="73">
        <v>0</v>
      </c>
      <c r="W115" s="89">
        <v>0</v>
      </c>
      <c r="X115" s="73">
        <v>0</v>
      </c>
      <c r="Y115" s="73">
        <v>0</v>
      </c>
    </row>
    <row r="116" spans="1:25" ht="16.5" customHeight="1">
      <c r="A116" s="160" t="s">
        <v>1746</v>
      </c>
      <c r="B116" s="73">
        <v>0</v>
      </c>
      <c r="C116" s="73">
        <v>0</v>
      </c>
      <c r="D116" s="73">
        <v>0</v>
      </c>
      <c r="E116" s="73">
        <v>0</v>
      </c>
      <c r="F116" s="152">
        <v>0</v>
      </c>
      <c r="G116" s="152">
        <v>0</v>
      </c>
      <c r="H116" s="152">
        <v>0</v>
      </c>
      <c r="I116" s="152">
        <v>0</v>
      </c>
      <c r="J116" s="73">
        <v>0</v>
      </c>
      <c r="K116" s="73">
        <v>0</v>
      </c>
      <c r="L116" s="73">
        <f t="shared" si="1"/>
        <v>0</v>
      </c>
      <c r="M116" s="73">
        <v>0</v>
      </c>
      <c r="N116" s="73">
        <v>0</v>
      </c>
      <c r="O116" s="73">
        <v>0</v>
      </c>
      <c r="P116" s="73">
        <v>0</v>
      </c>
      <c r="Q116" s="73">
        <v>0</v>
      </c>
      <c r="R116" s="73">
        <v>0</v>
      </c>
      <c r="S116" s="73">
        <v>0</v>
      </c>
      <c r="T116" s="73">
        <v>0</v>
      </c>
      <c r="U116" s="80">
        <v>0</v>
      </c>
      <c r="V116" s="73">
        <v>0</v>
      </c>
      <c r="W116" s="89">
        <v>0</v>
      </c>
      <c r="X116" s="73">
        <v>0</v>
      </c>
      <c r="Y116" s="73">
        <v>0</v>
      </c>
    </row>
    <row r="117" spans="1:25" ht="16.5" customHeight="1">
      <c r="A117" s="160" t="s">
        <v>253</v>
      </c>
      <c r="B117" s="73">
        <v>0</v>
      </c>
      <c r="C117" s="73">
        <v>0</v>
      </c>
      <c r="D117" s="73">
        <v>0</v>
      </c>
      <c r="E117" s="73">
        <v>0</v>
      </c>
      <c r="F117" s="152">
        <v>0</v>
      </c>
      <c r="G117" s="152">
        <v>0</v>
      </c>
      <c r="H117" s="152">
        <v>0</v>
      </c>
      <c r="I117" s="152">
        <v>0</v>
      </c>
      <c r="J117" s="73">
        <v>0</v>
      </c>
      <c r="K117" s="73">
        <v>0</v>
      </c>
      <c r="L117" s="73">
        <f t="shared" si="1"/>
        <v>0</v>
      </c>
      <c r="M117" s="73">
        <v>0</v>
      </c>
      <c r="N117" s="73">
        <v>0</v>
      </c>
      <c r="O117" s="73">
        <v>0</v>
      </c>
      <c r="P117" s="73">
        <v>0</v>
      </c>
      <c r="Q117" s="73">
        <v>0</v>
      </c>
      <c r="R117" s="73">
        <v>0</v>
      </c>
      <c r="S117" s="73">
        <v>0</v>
      </c>
      <c r="T117" s="73">
        <v>0</v>
      </c>
      <c r="U117" s="80">
        <v>0</v>
      </c>
      <c r="V117" s="73">
        <v>0</v>
      </c>
      <c r="W117" s="89">
        <v>0</v>
      </c>
      <c r="X117" s="73">
        <v>0</v>
      </c>
      <c r="Y117" s="73">
        <v>0</v>
      </c>
    </row>
    <row r="118" spans="1:25" ht="16.5" customHeight="1">
      <c r="A118" s="160" t="s">
        <v>1115</v>
      </c>
      <c r="B118" s="73">
        <v>0</v>
      </c>
      <c r="C118" s="73">
        <v>206</v>
      </c>
      <c r="D118" s="73">
        <v>206</v>
      </c>
      <c r="E118" s="73">
        <v>0</v>
      </c>
      <c r="F118" s="152">
        <v>0</v>
      </c>
      <c r="G118" s="152">
        <v>0</v>
      </c>
      <c r="H118" s="152">
        <v>0</v>
      </c>
      <c r="I118" s="152">
        <v>0</v>
      </c>
      <c r="J118" s="73">
        <v>0</v>
      </c>
      <c r="K118" s="73">
        <v>0</v>
      </c>
      <c r="L118" s="73">
        <f t="shared" si="1"/>
        <v>0</v>
      </c>
      <c r="M118" s="73">
        <v>0</v>
      </c>
      <c r="N118" s="73">
        <v>0</v>
      </c>
      <c r="O118" s="73">
        <v>0</v>
      </c>
      <c r="P118" s="73">
        <v>0</v>
      </c>
      <c r="Q118" s="73">
        <v>0</v>
      </c>
      <c r="R118" s="73">
        <v>0</v>
      </c>
      <c r="S118" s="73">
        <v>206</v>
      </c>
      <c r="T118" s="73">
        <v>206</v>
      </c>
      <c r="U118" s="80">
        <v>0</v>
      </c>
      <c r="V118" s="73">
        <v>0</v>
      </c>
      <c r="W118" s="89">
        <v>0</v>
      </c>
      <c r="X118" s="73">
        <v>0</v>
      </c>
      <c r="Y118" s="73">
        <v>0</v>
      </c>
    </row>
    <row r="119" spans="1:25" ht="16.5" customHeight="1">
      <c r="A119" s="160" t="s">
        <v>1105</v>
      </c>
      <c r="B119" s="75">
        <v>2</v>
      </c>
      <c r="C119" s="75">
        <v>1180</v>
      </c>
      <c r="D119" s="75">
        <v>1180</v>
      </c>
      <c r="E119" s="75">
        <v>0</v>
      </c>
      <c r="F119" s="153">
        <v>0</v>
      </c>
      <c r="G119" s="152">
        <v>0</v>
      </c>
      <c r="H119" s="152">
        <v>0</v>
      </c>
      <c r="I119" s="152">
        <v>0</v>
      </c>
      <c r="J119" s="73">
        <v>0</v>
      </c>
      <c r="K119" s="73">
        <v>0</v>
      </c>
      <c r="L119" s="73">
        <f t="shared" si="1"/>
        <v>0</v>
      </c>
      <c r="M119" s="73">
        <v>0</v>
      </c>
      <c r="N119" s="73">
        <v>0</v>
      </c>
      <c r="O119" s="73">
        <v>0</v>
      </c>
      <c r="P119" s="73">
        <v>0</v>
      </c>
      <c r="Q119" s="73">
        <v>0</v>
      </c>
      <c r="R119" s="73">
        <v>0</v>
      </c>
      <c r="S119" s="73">
        <v>1182</v>
      </c>
      <c r="T119" s="73">
        <v>1182</v>
      </c>
      <c r="U119" s="80">
        <v>0</v>
      </c>
      <c r="V119" s="73">
        <v>0</v>
      </c>
      <c r="W119" s="89">
        <v>0</v>
      </c>
      <c r="X119" s="73">
        <v>0</v>
      </c>
      <c r="Y119" s="73">
        <v>0</v>
      </c>
    </row>
    <row r="120" spans="1:25" ht="16.5" customHeight="1">
      <c r="A120" s="168" t="s">
        <v>1109</v>
      </c>
      <c r="B120" s="73">
        <v>0</v>
      </c>
      <c r="C120" s="73">
        <v>49</v>
      </c>
      <c r="D120" s="73">
        <v>49</v>
      </c>
      <c r="E120" s="73">
        <v>0</v>
      </c>
      <c r="F120" s="152">
        <v>0</v>
      </c>
      <c r="G120" s="154">
        <v>0</v>
      </c>
      <c r="H120" s="152">
        <v>0</v>
      </c>
      <c r="I120" s="152">
        <v>0</v>
      </c>
      <c r="J120" s="73">
        <v>0</v>
      </c>
      <c r="K120" s="73">
        <v>0</v>
      </c>
      <c r="L120" s="73">
        <f t="shared" si="1"/>
        <v>0</v>
      </c>
      <c r="M120" s="75">
        <v>0</v>
      </c>
      <c r="N120" s="75">
        <v>0</v>
      </c>
      <c r="O120" s="73">
        <v>0</v>
      </c>
      <c r="P120" s="73">
        <v>0</v>
      </c>
      <c r="Q120" s="73">
        <v>0</v>
      </c>
      <c r="R120" s="73">
        <v>0</v>
      </c>
      <c r="S120" s="73">
        <v>49</v>
      </c>
      <c r="T120" s="73">
        <v>49</v>
      </c>
      <c r="U120" s="80">
        <v>0</v>
      </c>
      <c r="V120" s="73">
        <v>0</v>
      </c>
      <c r="W120" s="89">
        <v>0</v>
      </c>
      <c r="X120" s="73">
        <v>0</v>
      </c>
      <c r="Y120" s="73">
        <v>0</v>
      </c>
    </row>
    <row r="121" spans="1:25" ht="16.5" customHeight="1">
      <c r="A121" s="168" t="s">
        <v>254</v>
      </c>
      <c r="B121" s="73">
        <v>0</v>
      </c>
      <c r="C121" s="73">
        <v>0</v>
      </c>
      <c r="D121" s="73">
        <v>0</v>
      </c>
      <c r="E121" s="73">
        <v>0</v>
      </c>
      <c r="F121" s="152">
        <v>0</v>
      </c>
      <c r="G121" s="154">
        <v>0</v>
      </c>
      <c r="H121" s="152">
        <v>0</v>
      </c>
      <c r="I121" s="152">
        <v>0</v>
      </c>
      <c r="J121" s="73">
        <v>0</v>
      </c>
      <c r="K121" s="73">
        <v>0</v>
      </c>
      <c r="L121" s="73">
        <f t="shared" si="1"/>
        <v>0</v>
      </c>
      <c r="M121" s="73">
        <v>0</v>
      </c>
      <c r="N121" s="73">
        <v>0</v>
      </c>
      <c r="O121" s="89">
        <v>0</v>
      </c>
      <c r="P121" s="73">
        <v>0</v>
      </c>
      <c r="Q121" s="73">
        <v>0</v>
      </c>
      <c r="R121" s="73">
        <v>0</v>
      </c>
      <c r="S121" s="73">
        <v>0</v>
      </c>
      <c r="T121" s="73">
        <v>0</v>
      </c>
      <c r="U121" s="80">
        <v>0</v>
      </c>
      <c r="V121" s="73">
        <v>0</v>
      </c>
      <c r="W121" s="89">
        <v>0</v>
      </c>
      <c r="X121" s="73">
        <v>0</v>
      </c>
      <c r="Y121" s="73">
        <v>0</v>
      </c>
    </row>
    <row r="122" spans="1:25" ht="17.25" customHeight="1">
      <c r="A122" s="168" t="s">
        <v>1785</v>
      </c>
      <c r="B122" s="73">
        <v>0</v>
      </c>
      <c r="C122" s="73">
        <v>0</v>
      </c>
      <c r="D122" s="73">
        <v>0</v>
      </c>
      <c r="E122" s="73">
        <v>0</v>
      </c>
      <c r="F122" s="152">
        <v>0</v>
      </c>
      <c r="G122" s="154">
        <v>0</v>
      </c>
      <c r="H122" s="152">
        <v>0</v>
      </c>
      <c r="I122" s="152">
        <v>0</v>
      </c>
      <c r="J122" s="73">
        <v>0</v>
      </c>
      <c r="K122" s="73">
        <v>0</v>
      </c>
      <c r="L122" s="73">
        <f t="shared" si="1"/>
        <v>0</v>
      </c>
      <c r="M122" s="73">
        <v>0</v>
      </c>
      <c r="N122" s="73">
        <v>0</v>
      </c>
      <c r="O122" s="89">
        <v>0</v>
      </c>
      <c r="P122" s="73">
        <v>0</v>
      </c>
      <c r="Q122" s="73">
        <v>0</v>
      </c>
      <c r="R122" s="73">
        <v>0</v>
      </c>
      <c r="S122" s="73">
        <v>0</v>
      </c>
      <c r="T122" s="73">
        <v>0</v>
      </c>
      <c r="U122" s="80">
        <v>0</v>
      </c>
      <c r="V122" s="73">
        <v>0</v>
      </c>
      <c r="W122" s="89">
        <v>0</v>
      </c>
      <c r="X122" s="73">
        <v>0</v>
      </c>
      <c r="Y122" s="73">
        <v>0</v>
      </c>
    </row>
    <row r="123" spans="1:25" ht="17.25" customHeight="1">
      <c r="A123" s="168" t="s">
        <v>1822</v>
      </c>
      <c r="B123" s="73">
        <v>0</v>
      </c>
      <c r="C123" s="73">
        <v>0</v>
      </c>
      <c r="D123" s="73">
        <v>0</v>
      </c>
      <c r="E123" s="73">
        <v>0</v>
      </c>
      <c r="F123" s="152">
        <v>0</v>
      </c>
      <c r="G123" s="154">
        <v>0</v>
      </c>
      <c r="H123" s="152">
        <v>0</v>
      </c>
      <c r="I123" s="152">
        <v>0</v>
      </c>
      <c r="J123" s="73">
        <v>0</v>
      </c>
      <c r="K123" s="73">
        <v>0</v>
      </c>
      <c r="L123" s="73">
        <f t="shared" si="1"/>
        <v>0</v>
      </c>
      <c r="M123" s="73">
        <v>0</v>
      </c>
      <c r="N123" s="73">
        <v>0</v>
      </c>
      <c r="O123" s="89">
        <v>0</v>
      </c>
      <c r="P123" s="73">
        <v>0</v>
      </c>
      <c r="Q123" s="73">
        <v>0</v>
      </c>
      <c r="R123" s="73">
        <v>0</v>
      </c>
      <c r="S123" s="73">
        <v>0</v>
      </c>
      <c r="T123" s="73">
        <v>0</v>
      </c>
      <c r="U123" s="80">
        <v>0</v>
      </c>
      <c r="V123" s="73">
        <v>0</v>
      </c>
      <c r="W123" s="89">
        <v>0</v>
      </c>
      <c r="X123" s="73">
        <v>0</v>
      </c>
      <c r="Y123" s="73">
        <v>0</v>
      </c>
    </row>
    <row r="124" spans="1:25" ht="17.25" customHeight="1">
      <c r="A124" s="168" t="s">
        <v>255</v>
      </c>
      <c r="B124" s="73">
        <v>0</v>
      </c>
      <c r="C124" s="73">
        <v>0</v>
      </c>
      <c r="D124" s="73">
        <v>0</v>
      </c>
      <c r="E124" s="73">
        <v>0</v>
      </c>
      <c r="F124" s="152">
        <v>0</v>
      </c>
      <c r="G124" s="154">
        <v>0</v>
      </c>
      <c r="H124" s="152">
        <v>0</v>
      </c>
      <c r="I124" s="152">
        <v>0</v>
      </c>
      <c r="J124" s="73">
        <v>0</v>
      </c>
      <c r="K124" s="73">
        <v>0</v>
      </c>
      <c r="L124" s="73">
        <f t="shared" si="1"/>
        <v>0</v>
      </c>
      <c r="M124" s="73">
        <v>0</v>
      </c>
      <c r="N124" s="73">
        <v>0</v>
      </c>
      <c r="O124" s="89">
        <v>0</v>
      </c>
      <c r="P124" s="73">
        <v>0</v>
      </c>
      <c r="Q124" s="73">
        <v>0</v>
      </c>
      <c r="R124" s="73">
        <v>0</v>
      </c>
      <c r="S124" s="73">
        <v>0</v>
      </c>
      <c r="T124" s="73">
        <v>0</v>
      </c>
      <c r="U124" s="80">
        <v>0</v>
      </c>
      <c r="V124" s="73">
        <v>0</v>
      </c>
      <c r="W124" s="89">
        <v>0</v>
      </c>
      <c r="X124" s="73">
        <v>0</v>
      </c>
      <c r="Y124" s="73">
        <v>0</v>
      </c>
    </row>
    <row r="125" spans="1:25" ht="17.25" customHeight="1">
      <c r="A125" s="168" t="s">
        <v>1841</v>
      </c>
      <c r="B125" s="73">
        <v>1827</v>
      </c>
      <c r="C125" s="73">
        <v>5435</v>
      </c>
      <c r="D125" s="73">
        <v>1200</v>
      </c>
      <c r="E125" s="73">
        <v>0</v>
      </c>
      <c r="F125" s="152">
        <v>2376</v>
      </c>
      <c r="G125" s="154">
        <v>11</v>
      </c>
      <c r="H125" s="152">
        <v>0</v>
      </c>
      <c r="I125" s="152">
        <v>80</v>
      </c>
      <c r="J125" s="73">
        <v>-683</v>
      </c>
      <c r="K125" s="73">
        <v>0</v>
      </c>
      <c r="L125" s="73">
        <f t="shared" si="1"/>
        <v>0</v>
      </c>
      <c r="M125" s="92">
        <v>70</v>
      </c>
      <c r="N125" s="92">
        <v>2381</v>
      </c>
      <c r="O125" s="73">
        <v>0</v>
      </c>
      <c r="P125" s="73">
        <v>0</v>
      </c>
      <c r="Q125" s="73">
        <v>0</v>
      </c>
      <c r="R125" s="73">
        <v>0</v>
      </c>
      <c r="S125" s="73">
        <v>7262</v>
      </c>
      <c r="T125" s="73">
        <v>7262</v>
      </c>
      <c r="U125" s="80">
        <v>0</v>
      </c>
      <c r="V125" s="73">
        <v>0</v>
      </c>
      <c r="W125" s="89">
        <v>0</v>
      </c>
      <c r="X125" s="73">
        <v>0</v>
      </c>
      <c r="Y125" s="73">
        <v>0</v>
      </c>
    </row>
    <row r="126" spans="1:25" ht="16.5" customHeight="1">
      <c r="A126" s="168" t="s">
        <v>1119</v>
      </c>
      <c r="B126" s="73">
        <v>713</v>
      </c>
      <c r="C126" s="73">
        <v>812</v>
      </c>
      <c r="D126" s="73">
        <v>0</v>
      </c>
      <c r="E126" s="73">
        <v>0</v>
      </c>
      <c r="F126" s="152">
        <v>800</v>
      </c>
      <c r="G126" s="154">
        <v>11</v>
      </c>
      <c r="H126" s="152">
        <v>0</v>
      </c>
      <c r="I126" s="152">
        <v>6</v>
      </c>
      <c r="J126" s="73">
        <v>-33</v>
      </c>
      <c r="K126" s="73">
        <v>0</v>
      </c>
      <c r="L126" s="73">
        <f t="shared" si="1"/>
        <v>0</v>
      </c>
      <c r="M126" s="73">
        <v>28</v>
      </c>
      <c r="N126" s="73">
        <v>0</v>
      </c>
      <c r="O126" s="73">
        <v>0</v>
      </c>
      <c r="P126" s="73">
        <v>0</v>
      </c>
      <c r="Q126" s="73">
        <v>0</v>
      </c>
      <c r="R126" s="73">
        <v>0</v>
      </c>
      <c r="S126" s="73">
        <v>1525</v>
      </c>
      <c r="T126" s="73">
        <v>1525</v>
      </c>
      <c r="U126" s="80">
        <v>0</v>
      </c>
      <c r="V126" s="73">
        <v>0</v>
      </c>
      <c r="W126" s="89">
        <v>0</v>
      </c>
      <c r="X126" s="73">
        <v>0</v>
      </c>
      <c r="Y126" s="73">
        <v>0</v>
      </c>
    </row>
    <row r="127" spans="1:25" ht="16.5" customHeight="1">
      <c r="A127" s="160" t="s">
        <v>1121</v>
      </c>
      <c r="B127" s="92">
        <v>123</v>
      </c>
      <c r="C127" s="92">
        <v>42</v>
      </c>
      <c r="D127" s="92">
        <v>0</v>
      </c>
      <c r="E127" s="92">
        <v>0</v>
      </c>
      <c r="F127" s="155">
        <v>59</v>
      </c>
      <c r="G127" s="152">
        <v>0</v>
      </c>
      <c r="H127" s="152">
        <v>0</v>
      </c>
      <c r="I127" s="152">
        <v>0</v>
      </c>
      <c r="J127" s="73">
        <v>-33</v>
      </c>
      <c r="K127" s="73">
        <v>0</v>
      </c>
      <c r="L127" s="73">
        <f t="shared" si="1"/>
        <v>0</v>
      </c>
      <c r="M127" s="73">
        <v>16</v>
      </c>
      <c r="N127" s="73">
        <v>0</v>
      </c>
      <c r="O127" s="73">
        <v>0</v>
      </c>
      <c r="P127" s="73">
        <v>0</v>
      </c>
      <c r="Q127" s="73">
        <v>0</v>
      </c>
      <c r="R127" s="73">
        <v>0</v>
      </c>
      <c r="S127" s="73">
        <v>165</v>
      </c>
      <c r="T127" s="73">
        <v>165</v>
      </c>
      <c r="U127" s="80">
        <v>0</v>
      </c>
      <c r="V127" s="73">
        <v>0</v>
      </c>
      <c r="W127" s="89">
        <v>0</v>
      </c>
      <c r="X127" s="73">
        <v>0</v>
      </c>
      <c r="Y127" s="73">
        <v>0</v>
      </c>
    </row>
    <row r="128" spans="1:25" ht="16.5" customHeight="1">
      <c r="A128" s="160" t="s">
        <v>1123</v>
      </c>
      <c r="B128" s="73">
        <v>0</v>
      </c>
      <c r="C128" s="73">
        <v>930</v>
      </c>
      <c r="D128" s="73">
        <v>930</v>
      </c>
      <c r="E128" s="73">
        <v>0</v>
      </c>
      <c r="F128" s="152">
        <v>0</v>
      </c>
      <c r="G128" s="152">
        <v>0</v>
      </c>
      <c r="H128" s="152">
        <v>0</v>
      </c>
      <c r="I128" s="152">
        <v>0</v>
      </c>
      <c r="J128" s="73">
        <v>0</v>
      </c>
      <c r="K128" s="73">
        <v>0</v>
      </c>
      <c r="L128" s="73">
        <f t="shared" si="1"/>
        <v>0</v>
      </c>
      <c r="M128" s="73">
        <v>0</v>
      </c>
      <c r="N128" s="73">
        <v>0</v>
      </c>
      <c r="O128" s="73">
        <v>0</v>
      </c>
      <c r="P128" s="73">
        <v>0</v>
      </c>
      <c r="Q128" s="73">
        <v>0</v>
      </c>
      <c r="R128" s="73">
        <v>0</v>
      </c>
      <c r="S128" s="73">
        <v>930</v>
      </c>
      <c r="T128" s="73">
        <v>930</v>
      </c>
      <c r="U128" s="80">
        <v>0</v>
      </c>
      <c r="V128" s="73">
        <v>0</v>
      </c>
      <c r="W128" s="89">
        <v>0</v>
      </c>
      <c r="X128" s="73">
        <v>0</v>
      </c>
      <c r="Y128" s="73">
        <v>0</v>
      </c>
    </row>
    <row r="129" spans="1:25" ht="16.5" customHeight="1">
      <c r="A129" s="160" t="s">
        <v>1125</v>
      </c>
      <c r="B129" s="73">
        <v>991</v>
      </c>
      <c r="C129" s="73">
        <v>319</v>
      </c>
      <c r="D129" s="73">
        <v>0</v>
      </c>
      <c r="E129" s="73">
        <v>0</v>
      </c>
      <c r="F129" s="152">
        <v>108</v>
      </c>
      <c r="G129" s="152">
        <v>0</v>
      </c>
      <c r="H129" s="152">
        <v>0</v>
      </c>
      <c r="I129" s="152">
        <v>74</v>
      </c>
      <c r="J129" s="73">
        <v>111</v>
      </c>
      <c r="K129" s="73">
        <v>0</v>
      </c>
      <c r="L129" s="73">
        <f t="shared" si="1"/>
        <v>0</v>
      </c>
      <c r="M129" s="73">
        <v>26</v>
      </c>
      <c r="N129" s="73">
        <v>0</v>
      </c>
      <c r="O129" s="73">
        <v>0</v>
      </c>
      <c r="P129" s="73">
        <v>0</v>
      </c>
      <c r="Q129" s="73">
        <v>0</v>
      </c>
      <c r="R129" s="73">
        <v>0</v>
      </c>
      <c r="S129" s="73">
        <v>1310</v>
      </c>
      <c r="T129" s="73">
        <v>1310</v>
      </c>
      <c r="U129" s="80">
        <v>0</v>
      </c>
      <c r="V129" s="73">
        <v>0</v>
      </c>
      <c r="W129" s="89">
        <v>0</v>
      </c>
      <c r="X129" s="73">
        <v>0</v>
      </c>
      <c r="Y129" s="73">
        <v>0</v>
      </c>
    </row>
    <row r="130" spans="1:25" ht="16.5" customHeight="1">
      <c r="A130" s="160" t="s">
        <v>1127</v>
      </c>
      <c r="B130" s="73">
        <v>0</v>
      </c>
      <c r="C130" s="73">
        <v>0</v>
      </c>
      <c r="D130" s="73">
        <v>0</v>
      </c>
      <c r="E130" s="73">
        <v>0</v>
      </c>
      <c r="F130" s="152">
        <v>0</v>
      </c>
      <c r="G130" s="152">
        <v>0</v>
      </c>
      <c r="H130" s="152">
        <v>0</v>
      </c>
      <c r="I130" s="152">
        <v>0</v>
      </c>
      <c r="J130" s="73">
        <v>0</v>
      </c>
      <c r="K130" s="73">
        <v>0</v>
      </c>
      <c r="L130" s="73">
        <f t="shared" si="1"/>
        <v>0</v>
      </c>
      <c r="M130" s="73">
        <v>0</v>
      </c>
      <c r="N130" s="73">
        <v>0</v>
      </c>
      <c r="O130" s="73">
        <v>0</v>
      </c>
      <c r="P130" s="73">
        <v>0</v>
      </c>
      <c r="Q130" s="73">
        <v>0</v>
      </c>
      <c r="R130" s="73">
        <v>0</v>
      </c>
      <c r="S130" s="73">
        <v>0</v>
      </c>
      <c r="T130" s="73">
        <v>0</v>
      </c>
      <c r="U130" s="80">
        <v>0</v>
      </c>
      <c r="V130" s="73">
        <v>0</v>
      </c>
      <c r="W130" s="89">
        <v>0</v>
      </c>
      <c r="X130" s="73">
        <v>0</v>
      </c>
      <c r="Y130" s="73">
        <v>0</v>
      </c>
    </row>
    <row r="131" spans="1:25" ht="16.5" customHeight="1">
      <c r="A131" s="160" t="s">
        <v>1129</v>
      </c>
      <c r="B131" s="73">
        <v>0</v>
      </c>
      <c r="C131" s="73">
        <v>3332</v>
      </c>
      <c r="D131" s="73">
        <v>270</v>
      </c>
      <c r="E131" s="73">
        <v>0</v>
      </c>
      <c r="F131" s="152">
        <v>1409</v>
      </c>
      <c r="G131" s="152">
        <v>0</v>
      </c>
      <c r="H131" s="152">
        <v>0</v>
      </c>
      <c r="I131" s="152">
        <v>0</v>
      </c>
      <c r="J131" s="73">
        <v>-728</v>
      </c>
      <c r="K131" s="73">
        <v>0</v>
      </c>
      <c r="L131" s="73">
        <f t="shared" si="1"/>
        <v>0</v>
      </c>
      <c r="M131" s="73">
        <v>0</v>
      </c>
      <c r="N131" s="73">
        <v>2381</v>
      </c>
      <c r="O131" s="73">
        <v>0</v>
      </c>
      <c r="P131" s="73">
        <v>0</v>
      </c>
      <c r="Q131" s="73">
        <v>0</v>
      </c>
      <c r="R131" s="73">
        <v>0</v>
      </c>
      <c r="S131" s="73">
        <v>3332</v>
      </c>
      <c r="T131" s="73">
        <v>3332</v>
      </c>
      <c r="U131" s="80">
        <v>0</v>
      </c>
      <c r="V131" s="73">
        <v>0</v>
      </c>
      <c r="W131" s="89">
        <v>0</v>
      </c>
      <c r="X131" s="73">
        <v>0</v>
      </c>
      <c r="Y131" s="73">
        <v>0</v>
      </c>
    </row>
    <row r="132" spans="1:25" ht="16.5" customHeight="1">
      <c r="A132" s="160" t="s">
        <v>1755</v>
      </c>
      <c r="B132" s="73">
        <v>3308</v>
      </c>
      <c r="C132" s="73">
        <v>33168</v>
      </c>
      <c r="D132" s="73">
        <v>17258</v>
      </c>
      <c r="E132" s="73">
        <v>0</v>
      </c>
      <c r="F132" s="152">
        <v>9759</v>
      </c>
      <c r="G132" s="152">
        <v>1877</v>
      </c>
      <c r="H132" s="152">
        <v>0</v>
      </c>
      <c r="I132" s="152">
        <v>167</v>
      </c>
      <c r="J132" s="73">
        <v>307</v>
      </c>
      <c r="K132" s="73">
        <v>0</v>
      </c>
      <c r="L132" s="73">
        <f t="shared" si="1"/>
        <v>1279</v>
      </c>
      <c r="M132" s="73">
        <v>376</v>
      </c>
      <c r="N132" s="73">
        <v>2145</v>
      </c>
      <c r="O132" s="73">
        <v>0</v>
      </c>
      <c r="P132" s="73">
        <v>0</v>
      </c>
      <c r="Q132" s="73">
        <v>0</v>
      </c>
      <c r="R132" s="73">
        <v>0</v>
      </c>
      <c r="S132" s="73">
        <v>36476</v>
      </c>
      <c r="T132" s="73">
        <v>34816</v>
      </c>
      <c r="U132" s="80">
        <v>1660</v>
      </c>
      <c r="V132" s="73">
        <v>1660</v>
      </c>
      <c r="W132" s="89">
        <v>0</v>
      </c>
      <c r="X132" s="73">
        <v>1279</v>
      </c>
      <c r="Y132" s="73">
        <v>0</v>
      </c>
    </row>
    <row r="133" spans="1:25" ht="16.5" customHeight="1">
      <c r="A133" s="160" t="s">
        <v>1133</v>
      </c>
      <c r="B133" s="73">
        <v>1942</v>
      </c>
      <c r="C133" s="73">
        <v>10745</v>
      </c>
      <c r="D133" s="73">
        <v>5990</v>
      </c>
      <c r="E133" s="73">
        <v>0</v>
      </c>
      <c r="F133" s="152">
        <v>3216</v>
      </c>
      <c r="G133" s="152">
        <v>358</v>
      </c>
      <c r="H133" s="152">
        <v>0</v>
      </c>
      <c r="I133" s="152">
        <v>143</v>
      </c>
      <c r="J133" s="73">
        <v>522</v>
      </c>
      <c r="K133" s="73">
        <v>0</v>
      </c>
      <c r="L133" s="73">
        <f t="shared" si="1"/>
        <v>276</v>
      </c>
      <c r="M133" s="73">
        <v>240</v>
      </c>
      <c r="N133" s="73">
        <v>0</v>
      </c>
      <c r="O133" s="73">
        <v>0</v>
      </c>
      <c r="P133" s="73">
        <v>0</v>
      </c>
      <c r="Q133" s="73">
        <v>0</v>
      </c>
      <c r="R133" s="73">
        <v>0</v>
      </c>
      <c r="S133" s="73">
        <v>12687</v>
      </c>
      <c r="T133" s="73">
        <v>12471</v>
      </c>
      <c r="U133" s="80">
        <v>216</v>
      </c>
      <c r="V133" s="73">
        <v>216</v>
      </c>
      <c r="W133" s="89">
        <v>0</v>
      </c>
      <c r="X133" s="73">
        <v>276</v>
      </c>
      <c r="Y133" s="73">
        <v>0</v>
      </c>
    </row>
    <row r="134" spans="1:25" ht="16.5" customHeight="1">
      <c r="A134" s="160" t="s">
        <v>1135</v>
      </c>
      <c r="B134" s="73">
        <v>525</v>
      </c>
      <c r="C134" s="73">
        <v>2948</v>
      </c>
      <c r="D134" s="73">
        <v>2117</v>
      </c>
      <c r="E134" s="73">
        <v>0</v>
      </c>
      <c r="F134" s="152">
        <v>131</v>
      </c>
      <c r="G134" s="152">
        <v>0</v>
      </c>
      <c r="H134" s="152">
        <v>0</v>
      </c>
      <c r="I134" s="152">
        <v>7</v>
      </c>
      <c r="J134" s="73">
        <v>-143</v>
      </c>
      <c r="K134" s="73">
        <v>0</v>
      </c>
      <c r="L134" s="73">
        <f aca="true" t="shared" si="2" ref="L134:L197">SUM(W134:Y134)</f>
        <v>0</v>
      </c>
      <c r="M134" s="73">
        <v>50</v>
      </c>
      <c r="N134" s="73">
        <v>786</v>
      </c>
      <c r="O134" s="73">
        <v>0</v>
      </c>
      <c r="P134" s="73">
        <v>0</v>
      </c>
      <c r="Q134" s="73">
        <v>0</v>
      </c>
      <c r="R134" s="73">
        <v>0</v>
      </c>
      <c r="S134" s="73">
        <v>3473</v>
      </c>
      <c r="T134" s="73">
        <v>3468</v>
      </c>
      <c r="U134" s="80">
        <v>5</v>
      </c>
      <c r="V134" s="73">
        <v>5</v>
      </c>
      <c r="W134" s="89">
        <v>0</v>
      </c>
      <c r="X134" s="73">
        <v>0</v>
      </c>
      <c r="Y134" s="73">
        <v>0</v>
      </c>
    </row>
    <row r="135" spans="1:25" ht="16.5" customHeight="1">
      <c r="A135" s="160" t="s">
        <v>1137</v>
      </c>
      <c r="B135" s="73">
        <v>746</v>
      </c>
      <c r="C135" s="73">
        <v>10467</v>
      </c>
      <c r="D135" s="73">
        <v>5939</v>
      </c>
      <c r="E135" s="73">
        <v>0</v>
      </c>
      <c r="F135" s="152">
        <v>1399</v>
      </c>
      <c r="G135" s="152">
        <v>1319</v>
      </c>
      <c r="H135" s="152">
        <v>0</v>
      </c>
      <c r="I135" s="152">
        <v>17</v>
      </c>
      <c r="J135" s="73">
        <v>34</v>
      </c>
      <c r="K135" s="73">
        <v>0</v>
      </c>
      <c r="L135" s="73">
        <f t="shared" si="2"/>
        <v>322</v>
      </c>
      <c r="M135" s="73">
        <v>78</v>
      </c>
      <c r="N135" s="73">
        <v>1359</v>
      </c>
      <c r="O135" s="73">
        <v>0</v>
      </c>
      <c r="P135" s="73">
        <v>0</v>
      </c>
      <c r="Q135" s="73">
        <v>0</v>
      </c>
      <c r="R135" s="73">
        <v>0</v>
      </c>
      <c r="S135" s="73">
        <v>11213</v>
      </c>
      <c r="T135" s="73">
        <v>9774</v>
      </c>
      <c r="U135" s="80">
        <v>1439</v>
      </c>
      <c r="V135" s="73">
        <v>1439</v>
      </c>
      <c r="W135" s="89">
        <v>0</v>
      </c>
      <c r="X135" s="73">
        <v>322</v>
      </c>
      <c r="Y135" s="73">
        <v>0</v>
      </c>
    </row>
    <row r="136" spans="1:25" ht="33" customHeight="1">
      <c r="A136" s="160" t="s">
        <v>256</v>
      </c>
      <c r="B136" s="73">
        <v>0</v>
      </c>
      <c r="C136" s="73">
        <v>339</v>
      </c>
      <c r="D136" s="73">
        <v>0</v>
      </c>
      <c r="E136" s="73">
        <v>0</v>
      </c>
      <c r="F136" s="152">
        <v>268</v>
      </c>
      <c r="G136" s="152">
        <v>71</v>
      </c>
      <c r="H136" s="152">
        <v>0</v>
      </c>
      <c r="I136" s="152">
        <v>0</v>
      </c>
      <c r="J136" s="73">
        <v>0</v>
      </c>
      <c r="K136" s="73">
        <v>0</v>
      </c>
      <c r="L136" s="73">
        <f t="shared" si="2"/>
        <v>0</v>
      </c>
      <c r="M136" s="73">
        <v>0</v>
      </c>
      <c r="N136" s="73">
        <v>0</v>
      </c>
      <c r="O136" s="73">
        <v>0</v>
      </c>
      <c r="P136" s="73">
        <v>0</v>
      </c>
      <c r="Q136" s="73">
        <v>0</v>
      </c>
      <c r="R136" s="73">
        <v>0</v>
      </c>
      <c r="S136" s="73">
        <v>339</v>
      </c>
      <c r="T136" s="73">
        <v>305</v>
      </c>
      <c r="U136" s="80">
        <v>34</v>
      </c>
      <c r="V136" s="73">
        <v>34</v>
      </c>
      <c r="W136" s="89">
        <v>0</v>
      </c>
      <c r="X136" s="73">
        <v>0</v>
      </c>
      <c r="Y136" s="73">
        <v>0</v>
      </c>
    </row>
    <row r="137" spans="1:25" ht="16.5" customHeight="1">
      <c r="A137" s="160" t="s">
        <v>1958</v>
      </c>
      <c r="B137" s="73">
        <v>0</v>
      </c>
      <c r="C137" s="73">
        <v>0</v>
      </c>
      <c r="D137" s="73">
        <v>0</v>
      </c>
      <c r="E137" s="73">
        <v>0</v>
      </c>
      <c r="F137" s="152">
        <v>0</v>
      </c>
      <c r="G137" s="152">
        <v>0</v>
      </c>
      <c r="H137" s="152">
        <v>0</v>
      </c>
      <c r="I137" s="152">
        <v>0</v>
      </c>
      <c r="J137" s="73">
        <v>0</v>
      </c>
      <c r="K137" s="73">
        <v>0</v>
      </c>
      <c r="L137" s="73">
        <f t="shared" si="2"/>
        <v>0</v>
      </c>
      <c r="M137" s="73">
        <v>0</v>
      </c>
      <c r="N137" s="73">
        <v>0</v>
      </c>
      <c r="O137" s="73">
        <v>0</v>
      </c>
      <c r="P137" s="73">
        <v>0</v>
      </c>
      <c r="Q137" s="73">
        <v>0</v>
      </c>
      <c r="R137" s="73">
        <v>0</v>
      </c>
      <c r="S137" s="73">
        <v>0</v>
      </c>
      <c r="T137" s="73">
        <v>0</v>
      </c>
      <c r="U137" s="80">
        <v>0</v>
      </c>
      <c r="V137" s="73">
        <v>0</v>
      </c>
      <c r="W137" s="89">
        <v>0</v>
      </c>
      <c r="X137" s="73">
        <v>0</v>
      </c>
      <c r="Y137" s="73">
        <v>0</v>
      </c>
    </row>
    <row r="138" spans="1:25" ht="16.5" customHeight="1">
      <c r="A138" s="160" t="s">
        <v>1139</v>
      </c>
      <c r="B138" s="73">
        <v>55</v>
      </c>
      <c r="C138" s="73">
        <v>2371</v>
      </c>
      <c r="D138" s="73">
        <v>112</v>
      </c>
      <c r="E138" s="73">
        <v>0</v>
      </c>
      <c r="F138" s="152">
        <v>2228</v>
      </c>
      <c r="G138" s="152">
        <v>0</v>
      </c>
      <c r="H138" s="152">
        <v>0</v>
      </c>
      <c r="I138" s="152">
        <v>0</v>
      </c>
      <c r="J138" s="73">
        <v>23</v>
      </c>
      <c r="K138" s="73">
        <v>0</v>
      </c>
      <c r="L138" s="73">
        <f t="shared" si="2"/>
        <v>0</v>
      </c>
      <c r="M138" s="73">
        <v>8</v>
      </c>
      <c r="N138" s="73">
        <v>0</v>
      </c>
      <c r="O138" s="73">
        <v>0</v>
      </c>
      <c r="P138" s="73">
        <v>0</v>
      </c>
      <c r="Q138" s="73">
        <v>0</v>
      </c>
      <c r="R138" s="73">
        <v>0</v>
      </c>
      <c r="S138" s="73">
        <v>2426</v>
      </c>
      <c r="T138" s="73">
        <v>2426</v>
      </c>
      <c r="U138" s="80">
        <v>0</v>
      </c>
      <c r="V138" s="73">
        <v>0</v>
      </c>
      <c r="W138" s="89">
        <v>0</v>
      </c>
      <c r="X138" s="73">
        <v>0</v>
      </c>
      <c r="Y138" s="73">
        <v>0</v>
      </c>
    </row>
    <row r="139" spans="1:25" ht="16.5" customHeight="1">
      <c r="A139" s="160" t="s">
        <v>1141</v>
      </c>
      <c r="B139" s="73">
        <v>30</v>
      </c>
      <c r="C139" s="73">
        <v>1845</v>
      </c>
      <c r="D139" s="73">
        <v>1845</v>
      </c>
      <c r="E139" s="73">
        <v>0</v>
      </c>
      <c r="F139" s="152">
        <v>0</v>
      </c>
      <c r="G139" s="152">
        <v>0</v>
      </c>
      <c r="H139" s="152">
        <v>0</v>
      </c>
      <c r="I139" s="152">
        <v>0</v>
      </c>
      <c r="J139" s="73">
        <v>0</v>
      </c>
      <c r="K139" s="73">
        <v>0</v>
      </c>
      <c r="L139" s="73">
        <f t="shared" si="2"/>
        <v>0</v>
      </c>
      <c r="M139" s="73">
        <v>0</v>
      </c>
      <c r="N139" s="73">
        <v>0</v>
      </c>
      <c r="O139" s="73">
        <v>0</v>
      </c>
      <c r="P139" s="73">
        <v>0</v>
      </c>
      <c r="Q139" s="73">
        <v>0</v>
      </c>
      <c r="R139" s="73">
        <v>0</v>
      </c>
      <c r="S139" s="73">
        <v>1875</v>
      </c>
      <c r="T139" s="73">
        <v>1875</v>
      </c>
      <c r="U139" s="80">
        <v>0</v>
      </c>
      <c r="V139" s="73">
        <v>0</v>
      </c>
      <c r="W139" s="89">
        <v>0</v>
      </c>
      <c r="X139" s="73">
        <v>0</v>
      </c>
      <c r="Y139" s="73">
        <v>0</v>
      </c>
    </row>
    <row r="140" spans="1:25" ht="16.5" customHeight="1">
      <c r="A140" s="160" t="s">
        <v>1143</v>
      </c>
      <c r="B140" s="73">
        <v>0</v>
      </c>
      <c r="C140" s="73">
        <v>3484</v>
      </c>
      <c r="D140" s="73">
        <v>0</v>
      </c>
      <c r="E140" s="73">
        <v>0</v>
      </c>
      <c r="F140" s="152">
        <v>2785</v>
      </c>
      <c r="G140" s="152">
        <v>100</v>
      </c>
      <c r="H140" s="152">
        <v>0</v>
      </c>
      <c r="I140" s="152">
        <v>0</v>
      </c>
      <c r="J140" s="73">
        <v>-82</v>
      </c>
      <c r="K140" s="73">
        <v>0</v>
      </c>
      <c r="L140" s="73">
        <f t="shared" si="2"/>
        <v>681</v>
      </c>
      <c r="M140" s="73">
        <v>0</v>
      </c>
      <c r="N140" s="73">
        <v>0</v>
      </c>
      <c r="O140" s="73">
        <v>0</v>
      </c>
      <c r="P140" s="73">
        <v>0</v>
      </c>
      <c r="Q140" s="73">
        <v>0</v>
      </c>
      <c r="R140" s="73">
        <v>0</v>
      </c>
      <c r="S140" s="73">
        <v>3484</v>
      </c>
      <c r="T140" s="73">
        <v>3484</v>
      </c>
      <c r="U140" s="80">
        <v>0</v>
      </c>
      <c r="V140" s="73">
        <v>0</v>
      </c>
      <c r="W140" s="89">
        <v>0</v>
      </c>
      <c r="X140" s="73">
        <v>681</v>
      </c>
      <c r="Y140" s="73">
        <v>0</v>
      </c>
    </row>
    <row r="141" spans="1:25" ht="16.5" customHeight="1">
      <c r="A141" s="160" t="s">
        <v>1145</v>
      </c>
      <c r="B141" s="73">
        <v>0</v>
      </c>
      <c r="C141" s="73">
        <v>14</v>
      </c>
      <c r="D141" s="73">
        <v>61</v>
      </c>
      <c r="E141" s="73">
        <v>0</v>
      </c>
      <c r="F141" s="152">
        <v>0</v>
      </c>
      <c r="G141" s="152">
        <v>0</v>
      </c>
      <c r="H141" s="152">
        <v>0</v>
      </c>
      <c r="I141" s="152">
        <v>0</v>
      </c>
      <c r="J141" s="73">
        <v>-47</v>
      </c>
      <c r="K141" s="73">
        <v>0</v>
      </c>
      <c r="L141" s="73">
        <f t="shared" si="2"/>
        <v>0</v>
      </c>
      <c r="M141" s="73">
        <v>0</v>
      </c>
      <c r="N141" s="73">
        <v>0</v>
      </c>
      <c r="O141" s="73">
        <v>0</v>
      </c>
      <c r="P141" s="73">
        <v>0</v>
      </c>
      <c r="Q141" s="73">
        <v>0</v>
      </c>
      <c r="R141" s="73">
        <v>0</v>
      </c>
      <c r="S141" s="73">
        <v>14</v>
      </c>
      <c r="T141" s="73">
        <v>14</v>
      </c>
      <c r="U141" s="80">
        <v>0</v>
      </c>
      <c r="V141" s="73">
        <v>0</v>
      </c>
      <c r="W141" s="89">
        <v>0</v>
      </c>
      <c r="X141" s="73">
        <v>0</v>
      </c>
      <c r="Y141" s="73">
        <v>0</v>
      </c>
    </row>
    <row r="142" spans="1:25" ht="16.5" customHeight="1">
      <c r="A142" s="160" t="s">
        <v>1903</v>
      </c>
      <c r="B142" s="73">
        <v>0</v>
      </c>
      <c r="C142" s="73">
        <v>0</v>
      </c>
      <c r="D142" s="73">
        <v>0</v>
      </c>
      <c r="E142" s="73">
        <v>0</v>
      </c>
      <c r="F142" s="152">
        <v>0</v>
      </c>
      <c r="G142" s="152">
        <v>0</v>
      </c>
      <c r="H142" s="152">
        <v>0</v>
      </c>
      <c r="I142" s="152">
        <v>0</v>
      </c>
      <c r="J142" s="73">
        <v>0</v>
      </c>
      <c r="K142" s="73">
        <v>0</v>
      </c>
      <c r="L142" s="73">
        <f t="shared" si="2"/>
        <v>0</v>
      </c>
      <c r="M142" s="73">
        <v>0</v>
      </c>
      <c r="N142" s="73">
        <v>0</v>
      </c>
      <c r="O142" s="73">
        <v>0</v>
      </c>
      <c r="P142" s="73">
        <v>0</v>
      </c>
      <c r="Q142" s="73">
        <v>0</v>
      </c>
      <c r="R142" s="73">
        <v>0</v>
      </c>
      <c r="S142" s="73">
        <v>0</v>
      </c>
      <c r="T142" s="73">
        <v>0</v>
      </c>
      <c r="U142" s="80">
        <v>0</v>
      </c>
      <c r="V142" s="73">
        <v>0</v>
      </c>
      <c r="W142" s="89">
        <v>0</v>
      </c>
      <c r="X142" s="73">
        <v>0</v>
      </c>
      <c r="Y142" s="73">
        <v>0</v>
      </c>
    </row>
    <row r="143" spans="1:25" ht="16.5" customHeight="1">
      <c r="A143" s="160" t="s">
        <v>1147</v>
      </c>
      <c r="B143" s="73">
        <v>10</v>
      </c>
      <c r="C143" s="73">
        <v>1294</v>
      </c>
      <c r="D143" s="73">
        <v>1194</v>
      </c>
      <c r="E143" s="73">
        <v>0</v>
      </c>
      <c r="F143" s="152">
        <v>0</v>
      </c>
      <c r="G143" s="152">
        <v>100</v>
      </c>
      <c r="H143" s="152">
        <v>0</v>
      </c>
      <c r="I143" s="152">
        <v>0</v>
      </c>
      <c r="J143" s="73">
        <v>0</v>
      </c>
      <c r="K143" s="73">
        <v>0</v>
      </c>
      <c r="L143" s="73">
        <f t="shared" si="2"/>
        <v>0</v>
      </c>
      <c r="M143" s="73">
        <v>0</v>
      </c>
      <c r="N143" s="73">
        <v>0</v>
      </c>
      <c r="O143" s="73">
        <v>0</v>
      </c>
      <c r="P143" s="73">
        <v>0</v>
      </c>
      <c r="Q143" s="73">
        <v>0</v>
      </c>
      <c r="R143" s="73">
        <v>0</v>
      </c>
      <c r="S143" s="73">
        <v>1304</v>
      </c>
      <c r="T143" s="73">
        <v>1304</v>
      </c>
      <c r="U143" s="80">
        <v>0</v>
      </c>
      <c r="V143" s="73">
        <v>0</v>
      </c>
      <c r="W143" s="89">
        <v>0</v>
      </c>
      <c r="X143" s="73">
        <v>0</v>
      </c>
      <c r="Y143" s="73">
        <v>0</v>
      </c>
    </row>
    <row r="144" spans="1:25" ht="16.5" customHeight="1">
      <c r="A144" s="160" t="s">
        <v>1920</v>
      </c>
      <c r="B144" s="73">
        <v>494</v>
      </c>
      <c r="C144" s="73">
        <v>4800</v>
      </c>
      <c r="D144" s="73">
        <v>3991</v>
      </c>
      <c r="E144" s="73">
        <v>0</v>
      </c>
      <c r="F144" s="152">
        <v>734</v>
      </c>
      <c r="G144" s="152">
        <v>8</v>
      </c>
      <c r="H144" s="152">
        <v>0</v>
      </c>
      <c r="I144" s="152">
        <v>3</v>
      </c>
      <c r="J144" s="73">
        <v>56</v>
      </c>
      <c r="K144" s="73">
        <v>0</v>
      </c>
      <c r="L144" s="73">
        <f t="shared" si="2"/>
        <v>0</v>
      </c>
      <c r="M144" s="73">
        <v>8</v>
      </c>
      <c r="N144" s="73">
        <v>0</v>
      </c>
      <c r="O144" s="73">
        <v>0</v>
      </c>
      <c r="P144" s="73">
        <v>0</v>
      </c>
      <c r="Q144" s="73">
        <v>0</v>
      </c>
      <c r="R144" s="73">
        <v>0</v>
      </c>
      <c r="S144" s="73">
        <v>5294</v>
      </c>
      <c r="T144" s="73">
        <v>5286</v>
      </c>
      <c r="U144" s="80">
        <v>8</v>
      </c>
      <c r="V144" s="73">
        <v>8</v>
      </c>
      <c r="W144" s="89">
        <v>0</v>
      </c>
      <c r="X144" s="73">
        <v>0</v>
      </c>
      <c r="Y144" s="73">
        <v>0</v>
      </c>
    </row>
    <row r="145" spans="1:25" ht="16.5" customHeight="1">
      <c r="A145" s="160" t="s">
        <v>1153</v>
      </c>
      <c r="B145" s="73">
        <v>494</v>
      </c>
      <c r="C145" s="73">
        <v>3722</v>
      </c>
      <c r="D145" s="73">
        <v>2922</v>
      </c>
      <c r="E145" s="73">
        <v>0</v>
      </c>
      <c r="F145" s="152">
        <v>733</v>
      </c>
      <c r="G145" s="152">
        <v>0</v>
      </c>
      <c r="H145" s="152">
        <v>0</v>
      </c>
      <c r="I145" s="152">
        <v>3</v>
      </c>
      <c r="J145" s="73">
        <v>56</v>
      </c>
      <c r="K145" s="73">
        <v>0</v>
      </c>
      <c r="L145" s="73">
        <f t="shared" si="2"/>
        <v>0</v>
      </c>
      <c r="M145" s="73">
        <v>8</v>
      </c>
      <c r="N145" s="73">
        <v>0</v>
      </c>
      <c r="O145" s="73">
        <v>0</v>
      </c>
      <c r="P145" s="73">
        <v>0</v>
      </c>
      <c r="Q145" s="73">
        <v>0</v>
      </c>
      <c r="R145" s="73">
        <v>0</v>
      </c>
      <c r="S145" s="73">
        <v>4216</v>
      </c>
      <c r="T145" s="73">
        <v>4216</v>
      </c>
      <c r="U145" s="80">
        <v>0</v>
      </c>
      <c r="V145" s="73">
        <v>0</v>
      </c>
      <c r="W145" s="89">
        <v>0</v>
      </c>
      <c r="X145" s="73">
        <v>0</v>
      </c>
      <c r="Y145" s="73">
        <v>0</v>
      </c>
    </row>
    <row r="146" spans="1:25" ht="16.5" customHeight="1">
      <c r="A146" s="160" t="s">
        <v>1155</v>
      </c>
      <c r="B146" s="73">
        <v>0</v>
      </c>
      <c r="C146" s="73">
        <v>0</v>
      </c>
      <c r="D146" s="73">
        <v>0</v>
      </c>
      <c r="E146" s="73">
        <v>0</v>
      </c>
      <c r="F146" s="152">
        <v>0</v>
      </c>
      <c r="G146" s="152">
        <v>0</v>
      </c>
      <c r="H146" s="152">
        <v>0</v>
      </c>
      <c r="I146" s="152">
        <v>0</v>
      </c>
      <c r="J146" s="73">
        <v>0</v>
      </c>
      <c r="K146" s="73">
        <v>0</v>
      </c>
      <c r="L146" s="73">
        <f t="shared" si="2"/>
        <v>0</v>
      </c>
      <c r="M146" s="73">
        <v>0</v>
      </c>
      <c r="N146" s="73">
        <v>0</v>
      </c>
      <c r="O146" s="73">
        <v>0</v>
      </c>
      <c r="P146" s="73">
        <v>0</v>
      </c>
      <c r="Q146" s="73">
        <v>0</v>
      </c>
      <c r="R146" s="73">
        <v>0</v>
      </c>
      <c r="S146" s="73">
        <v>0</v>
      </c>
      <c r="T146" s="73">
        <v>0</v>
      </c>
      <c r="U146" s="80">
        <v>0</v>
      </c>
      <c r="V146" s="73">
        <v>0</v>
      </c>
      <c r="W146" s="89">
        <v>0</v>
      </c>
      <c r="X146" s="73">
        <v>0</v>
      </c>
      <c r="Y146" s="73">
        <v>0</v>
      </c>
    </row>
    <row r="147" spans="1:25" ht="16.5" customHeight="1">
      <c r="A147" s="160" t="s">
        <v>1157</v>
      </c>
      <c r="B147" s="73">
        <v>0</v>
      </c>
      <c r="C147" s="73">
        <v>0</v>
      </c>
      <c r="D147" s="73">
        <v>0</v>
      </c>
      <c r="E147" s="73">
        <v>0</v>
      </c>
      <c r="F147" s="152">
        <v>0</v>
      </c>
      <c r="G147" s="152">
        <v>0</v>
      </c>
      <c r="H147" s="152">
        <v>0</v>
      </c>
      <c r="I147" s="152">
        <v>0</v>
      </c>
      <c r="J147" s="73">
        <v>0</v>
      </c>
      <c r="K147" s="73">
        <v>0</v>
      </c>
      <c r="L147" s="73">
        <f t="shared" si="2"/>
        <v>0</v>
      </c>
      <c r="M147" s="73">
        <v>0</v>
      </c>
      <c r="N147" s="73">
        <v>0</v>
      </c>
      <c r="O147" s="73">
        <v>0</v>
      </c>
      <c r="P147" s="73">
        <v>0</v>
      </c>
      <c r="Q147" s="73">
        <v>0</v>
      </c>
      <c r="R147" s="73">
        <v>0</v>
      </c>
      <c r="S147" s="73">
        <v>0</v>
      </c>
      <c r="T147" s="73">
        <v>0</v>
      </c>
      <c r="U147" s="80">
        <v>0</v>
      </c>
      <c r="V147" s="73">
        <v>0</v>
      </c>
      <c r="W147" s="89">
        <v>0</v>
      </c>
      <c r="X147" s="73">
        <v>0</v>
      </c>
      <c r="Y147" s="73">
        <v>0</v>
      </c>
    </row>
    <row r="148" spans="1:25" ht="27" customHeight="1">
      <c r="A148" s="160" t="s">
        <v>1159</v>
      </c>
      <c r="B148" s="73">
        <v>0</v>
      </c>
      <c r="C148" s="73">
        <v>456</v>
      </c>
      <c r="D148" s="73">
        <v>447</v>
      </c>
      <c r="E148" s="73">
        <v>0</v>
      </c>
      <c r="F148" s="152">
        <v>1</v>
      </c>
      <c r="G148" s="152">
        <v>8</v>
      </c>
      <c r="H148" s="152">
        <v>0</v>
      </c>
      <c r="I148" s="152">
        <v>0</v>
      </c>
      <c r="J148" s="73">
        <v>0</v>
      </c>
      <c r="K148" s="73">
        <v>0</v>
      </c>
      <c r="L148" s="73">
        <f t="shared" si="2"/>
        <v>0</v>
      </c>
      <c r="M148" s="73">
        <v>0</v>
      </c>
      <c r="N148" s="73">
        <v>0</v>
      </c>
      <c r="O148" s="73">
        <v>0</v>
      </c>
      <c r="P148" s="73">
        <v>0</v>
      </c>
      <c r="Q148" s="73">
        <v>0</v>
      </c>
      <c r="R148" s="73">
        <v>0</v>
      </c>
      <c r="S148" s="73">
        <v>456</v>
      </c>
      <c r="T148" s="73">
        <v>448</v>
      </c>
      <c r="U148" s="80">
        <v>8</v>
      </c>
      <c r="V148" s="73">
        <v>8</v>
      </c>
      <c r="W148" s="89">
        <v>0</v>
      </c>
      <c r="X148" s="73">
        <v>0</v>
      </c>
      <c r="Y148" s="73">
        <v>0</v>
      </c>
    </row>
    <row r="149" spans="1:25" ht="16.5" customHeight="1">
      <c r="A149" s="160" t="s">
        <v>1161</v>
      </c>
      <c r="B149" s="73">
        <v>0</v>
      </c>
      <c r="C149" s="73">
        <v>0</v>
      </c>
      <c r="D149" s="73">
        <v>0</v>
      </c>
      <c r="E149" s="73">
        <v>0</v>
      </c>
      <c r="F149" s="152">
        <v>0</v>
      </c>
      <c r="G149" s="152">
        <v>0</v>
      </c>
      <c r="H149" s="152">
        <v>0</v>
      </c>
      <c r="I149" s="152">
        <v>0</v>
      </c>
      <c r="J149" s="73">
        <v>0</v>
      </c>
      <c r="K149" s="73">
        <v>0</v>
      </c>
      <c r="L149" s="73">
        <f t="shared" si="2"/>
        <v>0</v>
      </c>
      <c r="M149" s="73">
        <v>0</v>
      </c>
      <c r="N149" s="73">
        <v>0</v>
      </c>
      <c r="O149" s="73">
        <v>0</v>
      </c>
      <c r="P149" s="73">
        <v>0</v>
      </c>
      <c r="Q149" s="73">
        <v>0</v>
      </c>
      <c r="R149" s="73">
        <v>0</v>
      </c>
      <c r="S149" s="73">
        <v>0</v>
      </c>
      <c r="T149" s="73">
        <v>0</v>
      </c>
      <c r="U149" s="80">
        <v>0</v>
      </c>
      <c r="V149" s="73">
        <v>0</v>
      </c>
      <c r="W149" s="89">
        <v>0</v>
      </c>
      <c r="X149" s="73">
        <v>0</v>
      </c>
      <c r="Y149" s="73">
        <v>0</v>
      </c>
    </row>
    <row r="150" spans="1:25" ht="16.5" customHeight="1">
      <c r="A150" s="160" t="s">
        <v>1163</v>
      </c>
      <c r="B150" s="73">
        <v>0</v>
      </c>
      <c r="C150" s="73">
        <v>622</v>
      </c>
      <c r="D150" s="73">
        <v>622</v>
      </c>
      <c r="E150" s="73">
        <v>0</v>
      </c>
      <c r="F150" s="152">
        <v>0</v>
      </c>
      <c r="G150" s="152">
        <v>0</v>
      </c>
      <c r="H150" s="152">
        <v>0</v>
      </c>
      <c r="I150" s="152">
        <v>0</v>
      </c>
      <c r="J150" s="73">
        <v>0</v>
      </c>
      <c r="K150" s="73">
        <v>0</v>
      </c>
      <c r="L150" s="73">
        <f t="shared" si="2"/>
        <v>0</v>
      </c>
      <c r="M150" s="73">
        <v>0</v>
      </c>
      <c r="N150" s="73">
        <v>0</v>
      </c>
      <c r="O150" s="73">
        <v>0</v>
      </c>
      <c r="P150" s="73">
        <v>0</v>
      </c>
      <c r="Q150" s="73">
        <v>0</v>
      </c>
      <c r="R150" s="73">
        <v>0</v>
      </c>
      <c r="S150" s="73">
        <v>622</v>
      </c>
      <c r="T150" s="73">
        <v>622</v>
      </c>
      <c r="U150" s="80">
        <v>0</v>
      </c>
      <c r="V150" s="73">
        <v>0</v>
      </c>
      <c r="W150" s="89">
        <v>0</v>
      </c>
      <c r="X150" s="73">
        <v>0</v>
      </c>
      <c r="Y150" s="73">
        <v>0</v>
      </c>
    </row>
    <row r="151" spans="1:25" ht="16.5" customHeight="1">
      <c r="A151" s="160" t="s">
        <v>257</v>
      </c>
      <c r="B151" s="73">
        <v>0</v>
      </c>
      <c r="C151" s="73">
        <v>0</v>
      </c>
      <c r="D151" s="73">
        <v>0</v>
      </c>
      <c r="E151" s="73">
        <v>0</v>
      </c>
      <c r="F151" s="152">
        <v>0</v>
      </c>
      <c r="G151" s="152">
        <v>0</v>
      </c>
      <c r="H151" s="152">
        <v>0</v>
      </c>
      <c r="I151" s="152">
        <v>0</v>
      </c>
      <c r="J151" s="73">
        <v>0</v>
      </c>
      <c r="K151" s="73">
        <v>0</v>
      </c>
      <c r="L151" s="73">
        <f t="shared" si="2"/>
        <v>0</v>
      </c>
      <c r="M151" s="73">
        <v>0</v>
      </c>
      <c r="N151" s="73">
        <v>0</v>
      </c>
      <c r="O151" s="73">
        <v>0</v>
      </c>
      <c r="P151" s="73">
        <v>0</v>
      </c>
      <c r="Q151" s="73">
        <v>0</v>
      </c>
      <c r="R151" s="73">
        <v>0</v>
      </c>
      <c r="S151" s="73">
        <v>0</v>
      </c>
      <c r="T151" s="73">
        <v>0</v>
      </c>
      <c r="U151" s="80">
        <v>0</v>
      </c>
      <c r="V151" s="73">
        <v>0</v>
      </c>
      <c r="W151" s="89">
        <v>0</v>
      </c>
      <c r="X151" s="73">
        <v>0</v>
      </c>
      <c r="Y151" s="73">
        <v>0</v>
      </c>
    </row>
    <row r="152" spans="1:25" ht="17.25" customHeight="1">
      <c r="A152" s="160" t="s">
        <v>1943</v>
      </c>
      <c r="B152" s="73">
        <v>130</v>
      </c>
      <c r="C152" s="73">
        <v>1148</v>
      </c>
      <c r="D152" s="73">
        <v>379</v>
      </c>
      <c r="E152" s="73">
        <v>0</v>
      </c>
      <c r="F152" s="152">
        <v>90</v>
      </c>
      <c r="G152" s="152">
        <v>469</v>
      </c>
      <c r="H152" s="152">
        <v>0</v>
      </c>
      <c r="I152" s="152">
        <v>0</v>
      </c>
      <c r="J152" s="73">
        <v>197</v>
      </c>
      <c r="K152" s="73">
        <v>0</v>
      </c>
      <c r="L152" s="73">
        <f t="shared" si="2"/>
        <v>0</v>
      </c>
      <c r="M152" s="73">
        <v>13</v>
      </c>
      <c r="N152" s="73">
        <v>0</v>
      </c>
      <c r="O152" s="73">
        <v>0</v>
      </c>
      <c r="P152" s="73">
        <v>0</v>
      </c>
      <c r="Q152" s="73">
        <v>0</v>
      </c>
      <c r="R152" s="73">
        <v>0</v>
      </c>
      <c r="S152" s="73">
        <v>1278</v>
      </c>
      <c r="T152" s="73">
        <v>1278</v>
      </c>
      <c r="U152" s="80">
        <v>0</v>
      </c>
      <c r="V152" s="73">
        <v>0</v>
      </c>
      <c r="W152" s="89">
        <v>0</v>
      </c>
      <c r="X152" s="73">
        <v>0</v>
      </c>
      <c r="Y152" s="73">
        <v>0</v>
      </c>
    </row>
    <row r="153" spans="1:25" ht="16.5" customHeight="1">
      <c r="A153" s="160" t="s">
        <v>1946</v>
      </c>
      <c r="B153" s="73">
        <v>0</v>
      </c>
      <c r="C153" s="73">
        <v>0</v>
      </c>
      <c r="D153" s="73">
        <v>0</v>
      </c>
      <c r="E153" s="73">
        <v>0</v>
      </c>
      <c r="F153" s="152">
        <v>0</v>
      </c>
      <c r="G153" s="152">
        <v>0</v>
      </c>
      <c r="H153" s="152">
        <v>0</v>
      </c>
      <c r="I153" s="152">
        <v>0</v>
      </c>
      <c r="J153" s="73">
        <v>0</v>
      </c>
      <c r="K153" s="73">
        <v>0</v>
      </c>
      <c r="L153" s="73">
        <f t="shared" si="2"/>
        <v>0</v>
      </c>
      <c r="M153" s="73">
        <v>0</v>
      </c>
      <c r="N153" s="73">
        <v>0</v>
      </c>
      <c r="O153" s="73">
        <v>0</v>
      </c>
      <c r="P153" s="73">
        <v>0</v>
      </c>
      <c r="Q153" s="73">
        <v>0</v>
      </c>
      <c r="R153" s="73">
        <v>0</v>
      </c>
      <c r="S153" s="73">
        <v>0</v>
      </c>
      <c r="T153" s="73">
        <v>0</v>
      </c>
      <c r="U153" s="80">
        <v>0</v>
      </c>
      <c r="V153" s="73">
        <v>0</v>
      </c>
      <c r="W153" s="89">
        <v>0</v>
      </c>
      <c r="X153" s="73">
        <v>0</v>
      </c>
      <c r="Y153" s="73">
        <v>0</v>
      </c>
    </row>
    <row r="154" spans="1:25" ht="16.5" customHeight="1">
      <c r="A154" s="160" t="s">
        <v>1167</v>
      </c>
      <c r="B154" s="73">
        <v>0</v>
      </c>
      <c r="C154" s="73">
        <v>0</v>
      </c>
      <c r="D154" s="73">
        <v>0</v>
      </c>
      <c r="E154" s="73">
        <v>0</v>
      </c>
      <c r="F154" s="152">
        <v>0</v>
      </c>
      <c r="G154" s="152">
        <v>0</v>
      </c>
      <c r="H154" s="152">
        <v>0</v>
      </c>
      <c r="I154" s="152">
        <v>0</v>
      </c>
      <c r="J154" s="73">
        <v>0</v>
      </c>
      <c r="K154" s="73">
        <v>0</v>
      </c>
      <c r="L154" s="73">
        <f t="shared" si="2"/>
        <v>0</v>
      </c>
      <c r="M154" s="73">
        <v>0</v>
      </c>
      <c r="N154" s="73">
        <v>0</v>
      </c>
      <c r="O154" s="73">
        <v>0</v>
      </c>
      <c r="P154" s="73">
        <v>0</v>
      </c>
      <c r="Q154" s="73">
        <v>0</v>
      </c>
      <c r="R154" s="73">
        <v>0</v>
      </c>
      <c r="S154" s="73">
        <v>0</v>
      </c>
      <c r="T154" s="73">
        <v>0</v>
      </c>
      <c r="U154" s="80">
        <v>0</v>
      </c>
      <c r="V154" s="73">
        <v>0</v>
      </c>
      <c r="W154" s="89">
        <v>0</v>
      </c>
      <c r="X154" s="73">
        <v>0</v>
      </c>
      <c r="Y154" s="73">
        <v>0</v>
      </c>
    </row>
    <row r="155" spans="1:25" ht="16.5" customHeight="1">
      <c r="A155" s="160" t="s">
        <v>1169</v>
      </c>
      <c r="B155" s="73">
        <v>0</v>
      </c>
      <c r="C155" s="73">
        <v>0</v>
      </c>
      <c r="D155" s="73">
        <v>0</v>
      </c>
      <c r="E155" s="73">
        <v>0</v>
      </c>
      <c r="F155" s="152">
        <v>0</v>
      </c>
      <c r="G155" s="152">
        <v>0</v>
      </c>
      <c r="H155" s="152">
        <v>0</v>
      </c>
      <c r="I155" s="152">
        <v>0</v>
      </c>
      <c r="J155" s="73">
        <v>0</v>
      </c>
      <c r="K155" s="73">
        <v>0</v>
      </c>
      <c r="L155" s="73">
        <f t="shared" si="2"/>
        <v>0</v>
      </c>
      <c r="M155" s="73">
        <v>0</v>
      </c>
      <c r="N155" s="73">
        <v>0</v>
      </c>
      <c r="O155" s="73">
        <v>0</v>
      </c>
      <c r="P155" s="73">
        <v>0</v>
      </c>
      <c r="Q155" s="73">
        <v>0</v>
      </c>
      <c r="R155" s="73">
        <v>0</v>
      </c>
      <c r="S155" s="73">
        <v>0</v>
      </c>
      <c r="T155" s="73">
        <v>0</v>
      </c>
      <c r="U155" s="80">
        <v>0</v>
      </c>
      <c r="V155" s="73">
        <v>0</v>
      </c>
      <c r="W155" s="89">
        <v>0</v>
      </c>
      <c r="X155" s="73">
        <v>0</v>
      </c>
      <c r="Y155" s="73">
        <v>0</v>
      </c>
    </row>
    <row r="156" spans="1:25" ht="16.5" customHeight="1">
      <c r="A156" s="160" t="s">
        <v>1171</v>
      </c>
      <c r="B156" s="73">
        <v>0</v>
      </c>
      <c r="C156" s="73">
        <v>0</v>
      </c>
      <c r="D156" s="73">
        <v>0</v>
      </c>
      <c r="E156" s="73">
        <v>0</v>
      </c>
      <c r="F156" s="152">
        <v>0</v>
      </c>
      <c r="G156" s="152">
        <v>0</v>
      </c>
      <c r="H156" s="152">
        <v>0</v>
      </c>
      <c r="I156" s="152">
        <v>0</v>
      </c>
      <c r="J156" s="73">
        <v>0</v>
      </c>
      <c r="K156" s="73">
        <v>0</v>
      </c>
      <c r="L156" s="73">
        <f t="shared" si="2"/>
        <v>0</v>
      </c>
      <c r="M156" s="73">
        <v>0</v>
      </c>
      <c r="N156" s="73">
        <v>0</v>
      </c>
      <c r="O156" s="73">
        <v>0</v>
      </c>
      <c r="P156" s="73">
        <v>0</v>
      </c>
      <c r="Q156" s="73">
        <v>0</v>
      </c>
      <c r="R156" s="73">
        <v>0</v>
      </c>
      <c r="S156" s="73">
        <v>0</v>
      </c>
      <c r="T156" s="73">
        <v>0</v>
      </c>
      <c r="U156" s="80">
        <v>0</v>
      </c>
      <c r="V156" s="73">
        <v>0</v>
      </c>
      <c r="W156" s="89">
        <v>0</v>
      </c>
      <c r="X156" s="73">
        <v>0</v>
      </c>
      <c r="Y156" s="73">
        <v>0</v>
      </c>
    </row>
    <row r="157" spans="1:25" ht="16.5" customHeight="1">
      <c r="A157" s="160" t="s">
        <v>1118</v>
      </c>
      <c r="B157" s="73">
        <v>130</v>
      </c>
      <c r="C157" s="73">
        <v>89</v>
      </c>
      <c r="D157" s="73">
        <v>0</v>
      </c>
      <c r="E157" s="73">
        <v>0</v>
      </c>
      <c r="F157" s="152">
        <v>80</v>
      </c>
      <c r="G157" s="152">
        <v>0</v>
      </c>
      <c r="H157" s="152">
        <v>0</v>
      </c>
      <c r="I157" s="152">
        <v>0</v>
      </c>
      <c r="J157" s="73">
        <v>-4</v>
      </c>
      <c r="K157" s="73">
        <v>0</v>
      </c>
      <c r="L157" s="73">
        <f t="shared" si="2"/>
        <v>0</v>
      </c>
      <c r="M157" s="73">
        <v>13</v>
      </c>
      <c r="N157" s="73">
        <v>0</v>
      </c>
      <c r="O157" s="73">
        <v>0</v>
      </c>
      <c r="P157" s="73">
        <v>0</v>
      </c>
      <c r="Q157" s="73">
        <v>0</v>
      </c>
      <c r="R157" s="73">
        <v>0</v>
      </c>
      <c r="S157" s="73">
        <v>219</v>
      </c>
      <c r="T157" s="73">
        <v>219</v>
      </c>
      <c r="U157" s="80">
        <v>0</v>
      </c>
      <c r="V157" s="73">
        <v>0</v>
      </c>
      <c r="W157" s="89">
        <v>0</v>
      </c>
      <c r="X157" s="73">
        <v>0</v>
      </c>
      <c r="Y157" s="73">
        <v>0</v>
      </c>
    </row>
    <row r="158" spans="1:25" ht="16.5" customHeight="1">
      <c r="A158" s="160" t="s">
        <v>1120</v>
      </c>
      <c r="B158" s="73">
        <v>0</v>
      </c>
      <c r="C158" s="73">
        <v>0</v>
      </c>
      <c r="D158" s="73">
        <v>0</v>
      </c>
      <c r="E158" s="73">
        <v>0</v>
      </c>
      <c r="F158" s="152">
        <v>0</v>
      </c>
      <c r="G158" s="152">
        <v>0</v>
      </c>
      <c r="H158" s="152">
        <v>0</v>
      </c>
      <c r="I158" s="152">
        <v>0</v>
      </c>
      <c r="J158" s="73">
        <v>0</v>
      </c>
      <c r="K158" s="73">
        <v>0</v>
      </c>
      <c r="L158" s="73">
        <f t="shared" si="2"/>
        <v>0</v>
      </c>
      <c r="M158" s="73">
        <v>0</v>
      </c>
      <c r="N158" s="73">
        <v>0</v>
      </c>
      <c r="O158" s="73">
        <v>0</v>
      </c>
      <c r="P158" s="73">
        <v>0</v>
      </c>
      <c r="Q158" s="73">
        <v>0</v>
      </c>
      <c r="R158" s="73">
        <v>0</v>
      </c>
      <c r="S158" s="73">
        <v>0</v>
      </c>
      <c r="T158" s="73">
        <v>0</v>
      </c>
      <c r="U158" s="80">
        <v>0</v>
      </c>
      <c r="V158" s="73">
        <v>0</v>
      </c>
      <c r="W158" s="89">
        <v>0</v>
      </c>
      <c r="X158" s="73">
        <v>0</v>
      </c>
      <c r="Y158" s="73">
        <v>0</v>
      </c>
    </row>
    <row r="159" spans="1:25" ht="27" customHeight="1">
      <c r="A159" s="160" t="s">
        <v>1122</v>
      </c>
      <c r="B159" s="73">
        <v>0</v>
      </c>
      <c r="C159" s="73">
        <v>659</v>
      </c>
      <c r="D159" s="73">
        <v>180</v>
      </c>
      <c r="E159" s="73">
        <v>0</v>
      </c>
      <c r="F159" s="152">
        <v>10</v>
      </c>
      <c r="G159" s="152">
        <v>469</v>
      </c>
      <c r="H159" s="152">
        <v>0</v>
      </c>
      <c r="I159" s="152">
        <v>0</v>
      </c>
      <c r="J159" s="73">
        <v>0</v>
      </c>
      <c r="K159" s="73">
        <v>0</v>
      </c>
      <c r="L159" s="73">
        <f t="shared" si="2"/>
        <v>0</v>
      </c>
      <c r="M159" s="73">
        <v>0</v>
      </c>
      <c r="N159" s="73">
        <v>0</v>
      </c>
      <c r="O159" s="73">
        <v>0</v>
      </c>
      <c r="P159" s="73">
        <v>0</v>
      </c>
      <c r="Q159" s="73">
        <v>0</v>
      </c>
      <c r="R159" s="73">
        <v>0</v>
      </c>
      <c r="S159" s="73">
        <v>659</v>
      </c>
      <c r="T159" s="73">
        <v>659</v>
      </c>
      <c r="U159" s="80">
        <v>0</v>
      </c>
      <c r="V159" s="73">
        <v>0</v>
      </c>
      <c r="W159" s="89">
        <v>0</v>
      </c>
      <c r="X159" s="73">
        <v>0</v>
      </c>
      <c r="Y159" s="73">
        <v>0</v>
      </c>
    </row>
    <row r="160" spans="1:25" ht="16.5" customHeight="1">
      <c r="A160" s="160" t="s">
        <v>1124</v>
      </c>
      <c r="B160" s="73">
        <v>0</v>
      </c>
      <c r="C160" s="73">
        <v>400</v>
      </c>
      <c r="D160" s="73">
        <v>199</v>
      </c>
      <c r="E160" s="73">
        <v>0</v>
      </c>
      <c r="F160" s="152">
        <v>0</v>
      </c>
      <c r="G160" s="152">
        <v>0</v>
      </c>
      <c r="H160" s="152">
        <v>0</v>
      </c>
      <c r="I160" s="152">
        <v>0</v>
      </c>
      <c r="J160" s="73">
        <v>201</v>
      </c>
      <c r="K160" s="73">
        <v>0</v>
      </c>
      <c r="L160" s="73">
        <f t="shared" si="2"/>
        <v>0</v>
      </c>
      <c r="M160" s="73">
        <v>0</v>
      </c>
      <c r="N160" s="73">
        <v>0</v>
      </c>
      <c r="O160" s="73">
        <v>0</v>
      </c>
      <c r="P160" s="73">
        <v>0</v>
      </c>
      <c r="Q160" s="73">
        <v>0</v>
      </c>
      <c r="R160" s="73">
        <v>0</v>
      </c>
      <c r="S160" s="73">
        <v>400</v>
      </c>
      <c r="T160" s="73">
        <v>400</v>
      </c>
      <c r="U160" s="80">
        <v>0</v>
      </c>
      <c r="V160" s="73">
        <v>0</v>
      </c>
      <c r="W160" s="89">
        <v>0</v>
      </c>
      <c r="X160" s="73">
        <v>0</v>
      </c>
      <c r="Y160" s="73">
        <v>0</v>
      </c>
    </row>
    <row r="161" spans="1:25" ht="16.5" customHeight="1">
      <c r="A161" s="160" t="s">
        <v>2101</v>
      </c>
      <c r="B161" s="73">
        <v>94</v>
      </c>
      <c r="C161" s="73">
        <v>2861</v>
      </c>
      <c r="D161" s="73">
        <v>2649</v>
      </c>
      <c r="E161" s="73">
        <v>0</v>
      </c>
      <c r="F161" s="152">
        <v>254</v>
      </c>
      <c r="G161" s="152">
        <v>0</v>
      </c>
      <c r="H161" s="152">
        <v>0</v>
      </c>
      <c r="I161" s="152">
        <v>2</v>
      </c>
      <c r="J161" s="73">
        <v>-56</v>
      </c>
      <c r="K161" s="73">
        <v>0</v>
      </c>
      <c r="L161" s="73">
        <f t="shared" si="2"/>
        <v>0</v>
      </c>
      <c r="M161" s="73">
        <v>12</v>
      </c>
      <c r="N161" s="73">
        <v>0</v>
      </c>
      <c r="O161" s="73">
        <v>0</v>
      </c>
      <c r="P161" s="73">
        <v>0</v>
      </c>
      <c r="Q161" s="73">
        <v>0</v>
      </c>
      <c r="R161" s="73">
        <v>0</v>
      </c>
      <c r="S161" s="73">
        <v>2955</v>
      </c>
      <c r="T161" s="73">
        <v>2955</v>
      </c>
      <c r="U161" s="80">
        <v>0</v>
      </c>
      <c r="V161" s="73">
        <v>0</v>
      </c>
      <c r="W161" s="89">
        <v>0</v>
      </c>
      <c r="X161" s="73">
        <v>0</v>
      </c>
      <c r="Y161" s="73">
        <v>0</v>
      </c>
    </row>
    <row r="162" spans="1:25" ht="16.5" customHeight="1">
      <c r="A162" s="160" t="s">
        <v>1128</v>
      </c>
      <c r="B162" s="73">
        <v>63</v>
      </c>
      <c r="C162" s="73">
        <v>2684</v>
      </c>
      <c r="D162" s="73">
        <v>2529</v>
      </c>
      <c r="E162" s="73">
        <v>0</v>
      </c>
      <c r="F162" s="152">
        <v>150</v>
      </c>
      <c r="G162" s="152">
        <v>0</v>
      </c>
      <c r="H162" s="152">
        <v>0</v>
      </c>
      <c r="I162" s="152">
        <v>0</v>
      </c>
      <c r="J162" s="73">
        <v>-3</v>
      </c>
      <c r="K162" s="73">
        <v>0</v>
      </c>
      <c r="L162" s="73">
        <f t="shared" si="2"/>
        <v>0</v>
      </c>
      <c r="M162" s="73">
        <v>8</v>
      </c>
      <c r="N162" s="73">
        <v>0</v>
      </c>
      <c r="O162" s="73">
        <v>0</v>
      </c>
      <c r="P162" s="73">
        <v>0</v>
      </c>
      <c r="Q162" s="73">
        <v>0</v>
      </c>
      <c r="R162" s="73">
        <v>0</v>
      </c>
      <c r="S162" s="73">
        <v>2747</v>
      </c>
      <c r="T162" s="73">
        <v>2747</v>
      </c>
      <c r="U162" s="80">
        <v>0</v>
      </c>
      <c r="V162" s="73">
        <v>0</v>
      </c>
      <c r="W162" s="89">
        <v>0</v>
      </c>
      <c r="X162" s="73">
        <v>0</v>
      </c>
      <c r="Y162" s="73">
        <v>0</v>
      </c>
    </row>
    <row r="163" spans="1:25" ht="16.5" customHeight="1">
      <c r="A163" s="160" t="s">
        <v>1130</v>
      </c>
      <c r="B163" s="73">
        <v>31</v>
      </c>
      <c r="C163" s="73">
        <v>177</v>
      </c>
      <c r="D163" s="73">
        <v>120</v>
      </c>
      <c r="E163" s="73">
        <v>0</v>
      </c>
      <c r="F163" s="152">
        <v>104</v>
      </c>
      <c r="G163" s="152">
        <v>0</v>
      </c>
      <c r="H163" s="152">
        <v>0</v>
      </c>
      <c r="I163" s="152">
        <v>2</v>
      </c>
      <c r="J163" s="73">
        <v>-53</v>
      </c>
      <c r="K163" s="73">
        <v>0</v>
      </c>
      <c r="L163" s="73">
        <f t="shared" si="2"/>
        <v>0</v>
      </c>
      <c r="M163" s="73">
        <v>4</v>
      </c>
      <c r="N163" s="73">
        <v>0</v>
      </c>
      <c r="O163" s="73">
        <v>0</v>
      </c>
      <c r="P163" s="73">
        <v>0</v>
      </c>
      <c r="Q163" s="73">
        <v>0</v>
      </c>
      <c r="R163" s="73">
        <v>0</v>
      </c>
      <c r="S163" s="73">
        <v>208</v>
      </c>
      <c r="T163" s="73">
        <v>208</v>
      </c>
      <c r="U163" s="80">
        <v>0</v>
      </c>
      <c r="V163" s="73">
        <v>0</v>
      </c>
      <c r="W163" s="89">
        <v>0</v>
      </c>
      <c r="X163" s="73">
        <v>0</v>
      </c>
      <c r="Y163" s="73">
        <v>0</v>
      </c>
    </row>
    <row r="164" spans="1:25" ht="16.5" customHeight="1">
      <c r="A164" s="160" t="s">
        <v>1132</v>
      </c>
      <c r="B164" s="73">
        <v>0</v>
      </c>
      <c r="C164" s="73">
        <v>0</v>
      </c>
      <c r="D164" s="73">
        <v>0</v>
      </c>
      <c r="E164" s="73">
        <v>0</v>
      </c>
      <c r="F164" s="152">
        <v>0</v>
      </c>
      <c r="G164" s="152">
        <v>0</v>
      </c>
      <c r="H164" s="152">
        <v>0</v>
      </c>
      <c r="I164" s="152">
        <v>0</v>
      </c>
      <c r="J164" s="73">
        <v>0</v>
      </c>
      <c r="K164" s="73">
        <v>0</v>
      </c>
      <c r="L164" s="73">
        <f t="shared" si="2"/>
        <v>0</v>
      </c>
      <c r="M164" s="73">
        <v>0</v>
      </c>
      <c r="N164" s="73">
        <v>0</v>
      </c>
      <c r="O164" s="73">
        <v>0</v>
      </c>
      <c r="P164" s="73">
        <v>0</v>
      </c>
      <c r="Q164" s="73">
        <v>0</v>
      </c>
      <c r="R164" s="73">
        <v>0</v>
      </c>
      <c r="S164" s="73">
        <v>0</v>
      </c>
      <c r="T164" s="73">
        <v>0</v>
      </c>
      <c r="U164" s="80">
        <v>0</v>
      </c>
      <c r="V164" s="73">
        <v>0</v>
      </c>
      <c r="W164" s="89">
        <v>0</v>
      </c>
      <c r="X164" s="73">
        <v>0</v>
      </c>
      <c r="Y164" s="73">
        <v>0</v>
      </c>
    </row>
    <row r="165" spans="1:25" ht="16.5" customHeight="1">
      <c r="A165" s="164" t="s">
        <v>1134</v>
      </c>
      <c r="B165" s="75">
        <v>0</v>
      </c>
      <c r="C165" s="73">
        <v>0</v>
      </c>
      <c r="D165" s="73">
        <v>0</v>
      </c>
      <c r="E165" s="73">
        <v>0</v>
      </c>
      <c r="F165" s="152">
        <v>0</v>
      </c>
      <c r="G165" s="152">
        <v>0</v>
      </c>
      <c r="H165" s="152">
        <v>0</v>
      </c>
      <c r="I165" s="152">
        <v>0</v>
      </c>
      <c r="J165" s="73">
        <v>0</v>
      </c>
      <c r="K165" s="73">
        <v>0</v>
      </c>
      <c r="L165" s="73">
        <f t="shared" si="2"/>
        <v>0</v>
      </c>
      <c r="M165" s="73">
        <v>0</v>
      </c>
      <c r="N165" s="73">
        <v>0</v>
      </c>
      <c r="O165" s="73">
        <v>0</v>
      </c>
      <c r="P165" s="73">
        <v>0</v>
      </c>
      <c r="Q165" s="73">
        <v>0</v>
      </c>
      <c r="R165" s="73">
        <v>0</v>
      </c>
      <c r="S165" s="73">
        <v>0</v>
      </c>
      <c r="T165" s="73">
        <v>0</v>
      </c>
      <c r="U165" s="80">
        <v>0</v>
      </c>
      <c r="V165" s="73">
        <v>0</v>
      </c>
      <c r="W165" s="89">
        <v>0</v>
      </c>
      <c r="X165" s="73">
        <v>0</v>
      </c>
      <c r="Y165" s="73">
        <v>0</v>
      </c>
    </row>
    <row r="166" spans="1:25" ht="17.25" customHeight="1">
      <c r="A166" s="160" t="s">
        <v>40</v>
      </c>
      <c r="B166" s="73">
        <v>0</v>
      </c>
      <c r="C166" s="73">
        <v>0</v>
      </c>
      <c r="D166" s="73">
        <v>0</v>
      </c>
      <c r="E166" s="73">
        <v>0</v>
      </c>
      <c r="F166" s="152">
        <v>0</v>
      </c>
      <c r="G166" s="152">
        <v>0</v>
      </c>
      <c r="H166" s="152">
        <v>0</v>
      </c>
      <c r="I166" s="152">
        <v>0</v>
      </c>
      <c r="J166" s="73">
        <v>0</v>
      </c>
      <c r="K166" s="73">
        <v>0</v>
      </c>
      <c r="L166" s="73">
        <f t="shared" si="2"/>
        <v>0</v>
      </c>
      <c r="M166" s="73">
        <v>0</v>
      </c>
      <c r="N166" s="73">
        <v>0</v>
      </c>
      <c r="O166" s="73">
        <v>0</v>
      </c>
      <c r="P166" s="73">
        <v>0</v>
      </c>
      <c r="Q166" s="73">
        <v>0</v>
      </c>
      <c r="R166" s="73">
        <v>0</v>
      </c>
      <c r="S166" s="73">
        <v>0</v>
      </c>
      <c r="T166" s="73">
        <v>0</v>
      </c>
      <c r="U166" s="80">
        <v>0</v>
      </c>
      <c r="V166" s="73">
        <v>0</v>
      </c>
      <c r="W166" s="89">
        <v>0</v>
      </c>
      <c r="X166" s="73">
        <v>0</v>
      </c>
      <c r="Y166" s="73">
        <v>0</v>
      </c>
    </row>
    <row r="167" spans="1:25" ht="16.5" customHeight="1">
      <c r="A167" s="160" t="s">
        <v>1138</v>
      </c>
      <c r="B167" s="80">
        <v>0</v>
      </c>
      <c r="C167" s="73">
        <v>0</v>
      </c>
      <c r="D167" s="73">
        <v>0</v>
      </c>
      <c r="E167" s="73">
        <v>0</v>
      </c>
      <c r="F167" s="152">
        <v>0</v>
      </c>
      <c r="G167" s="152">
        <v>0</v>
      </c>
      <c r="H167" s="152">
        <v>0</v>
      </c>
      <c r="I167" s="152">
        <v>0</v>
      </c>
      <c r="J167" s="73">
        <v>0</v>
      </c>
      <c r="K167" s="73">
        <v>0</v>
      </c>
      <c r="L167" s="73">
        <f t="shared" si="2"/>
        <v>0</v>
      </c>
      <c r="M167" s="73">
        <v>0</v>
      </c>
      <c r="N167" s="73">
        <v>0</v>
      </c>
      <c r="O167" s="73">
        <v>0</v>
      </c>
      <c r="P167" s="73">
        <v>0</v>
      </c>
      <c r="Q167" s="73">
        <v>0</v>
      </c>
      <c r="R167" s="73">
        <v>0</v>
      </c>
      <c r="S167" s="73">
        <v>0</v>
      </c>
      <c r="T167" s="73">
        <v>0</v>
      </c>
      <c r="U167" s="80">
        <v>0</v>
      </c>
      <c r="V167" s="73">
        <v>0</v>
      </c>
      <c r="W167" s="89">
        <v>0</v>
      </c>
      <c r="X167" s="73">
        <v>0</v>
      </c>
      <c r="Y167" s="73">
        <v>0</v>
      </c>
    </row>
    <row r="168" spans="1:25" ht="16.5" customHeight="1">
      <c r="A168" s="160" t="s">
        <v>1140</v>
      </c>
      <c r="B168" s="73">
        <v>0</v>
      </c>
      <c r="C168" s="73">
        <v>0</v>
      </c>
      <c r="D168" s="73">
        <v>0</v>
      </c>
      <c r="E168" s="73">
        <v>0</v>
      </c>
      <c r="F168" s="152">
        <v>0</v>
      </c>
      <c r="G168" s="152">
        <v>0</v>
      </c>
      <c r="H168" s="152">
        <v>0</v>
      </c>
      <c r="I168" s="152">
        <v>0</v>
      </c>
      <c r="J168" s="73">
        <v>0</v>
      </c>
      <c r="K168" s="73">
        <v>0</v>
      </c>
      <c r="L168" s="73">
        <f t="shared" si="2"/>
        <v>0</v>
      </c>
      <c r="M168" s="73">
        <v>0</v>
      </c>
      <c r="N168" s="73">
        <v>0</v>
      </c>
      <c r="O168" s="73">
        <v>0</v>
      </c>
      <c r="P168" s="73">
        <v>0</v>
      </c>
      <c r="Q168" s="73">
        <v>0</v>
      </c>
      <c r="R168" s="73">
        <v>0</v>
      </c>
      <c r="S168" s="73">
        <v>0</v>
      </c>
      <c r="T168" s="73">
        <v>0</v>
      </c>
      <c r="U168" s="80">
        <v>0</v>
      </c>
      <c r="V168" s="73">
        <v>0</v>
      </c>
      <c r="W168" s="89">
        <v>0</v>
      </c>
      <c r="X168" s="73">
        <v>0</v>
      </c>
      <c r="Y168" s="73">
        <v>0</v>
      </c>
    </row>
    <row r="169" spans="1:25" ht="16.5" customHeight="1">
      <c r="A169" s="165" t="s">
        <v>1142</v>
      </c>
      <c r="B169" s="92">
        <v>0</v>
      </c>
      <c r="C169" s="73">
        <v>0</v>
      </c>
      <c r="D169" s="73">
        <v>0</v>
      </c>
      <c r="E169" s="73">
        <v>0</v>
      </c>
      <c r="F169" s="152">
        <v>0</v>
      </c>
      <c r="G169" s="152">
        <v>0</v>
      </c>
      <c r="H169" s="152">
        <v>0</v>
      </c>
      <c r="I169" s="152">
        <v>0</v>
      </c>
      <c r="J169" s="73">
        <v>0</v>
      </c>
      <c r="K169" s="73">
        <v>0</v>
      </c>
      <c r="L169" s="73">
        <f t="shared" si="2"/>
        <v>0</v>
      </c>
      <c r="M169" s="73">
        <v>0</v>
      </c>
      <c r="N169" s="73">
        <v>0</v>
      </c>
      <c r="O169" s="73">
        <v>0</v>
      </c>
      <c r="P169" s="73">
        <v>0</v>
      </c>
      <c r="Q169" s="73">
        <v>0</v>
      </c>
      <c r="R169" s="73">
        <v>0</v>
      </c>
      <c r="S169" s="73">
        <v>0</v>
      </c>
      <c r="T169" s="73">
        <v>0</v>
      </c>
      <c r="U169" s="80">
        <v>0</v>
      </c>
      <c r="V169" s="73">
        <v>0</v>
      </c>
      <c r="W169" s="89">
        <v>0</v>
      </c>
      <c r="X169" s="73">
        <v>0</v>
      </c>
      <c r="Y169" s="73">
        <v>0</v>
      </c>
    </row>
    <row r="170" spans="1:25" ht="16.5" customHeight="1">
      <c r="A170" s="160" t="s">
        <v>1144</v>
      </c>
      <c r="B170" s="73">
        <v>0</v>
      </c>
      <c r="C170" s="73">
        <v>0</v>
      </c>
      <c r="D170" s="73">
        <v>0</v>
      </c>
      <c r="E170" s="73">
        <v>0</v>
      </c>
      <c r="F170" s="152">
        <v>0</v>
      </c>
      <c r="G170" s="152">
        <v>0</v>
      </c>
      <c r="H170" s="152">
        <v>0</v>
      </c>
      <c r="I170" s="152">
        <v>0</v>
      </c>
      <c r="J170" s="73">
        <v>0</v>
      </c>
      <c r="K170" s="73">
        <v>0</v>
      </c>
      <c r="L170" s="73">
        <f t="shared" si="2"/>
        <v>0</v>
      </c>
      <c r="M170" s="73">
        <v>0</v>
      </c>
      <c r="N170" s="73">
        <v>0</v>
      </c>
      <c r="O170" s="73">
        <v>0</v>
      </c>
      <c r="P170" s="73">
        <v>0</v>
      </c>
      <c r="Q170" s="73">
        <v>0</v>
      </c>
      <c r="R170" s="73">
        <v>0</v>
      </c>
      <c r="S170" s="73">
        <v>0</v>
      </c>
      <c r="T170" s="73">
        <v>0</v>
      </c>
      <c r="U170" s="80">
        <v>0</v>
      </c>
      <c r="V170" s="73">
        <v>0</v>
      </c>
      <c r="W170" s="89">
        <v>0</v>
      </c>
      <c r="X170" s="73">
        <v>0</v>
      </c>
      <c r="Y170" s="73">
        <v>0</v>
      </c>
    </row>
    <row r="171" spans="1:25" ht="16.5" customHeight="1">
      <c r="A171" s="160" t="s">
        <v>1146</v>
      </c>
      <c r="B171" s="73">
        <v>0</v>
      </c>
      <c r="C171" s="73">
        <v>0</v>
      </c>
      <c r="D171" s="73">
        <v>0</v>
      </c>
      <c r="E171" s="73">
        <v>0</v>
      </c>
      <c r="F171" s="152">
        <v>0</v>
      </c>
      <c r="G171" s="152">
        <v>0</v>
      </c>
      <c r="H171" s="152">
        <v>0</v>
      </c>
      <c r="I171" s="152">
        <v>0</v>
      </c>
      <c r="J171" s="73">
        <v>0</v>
      </c>
      <c r="K171" s="73">
        <v>0</v>
      </c>
      <c r="L171" s="73">
        <f t="shared" si="2"/>
        <v>0</v>
      </c>
      <c r="M171" s="73">
        <v>0</v>
      </c>
      <c r="N171" s="73">
        <v>0</v>
      </c>
      <c r="O171" s="73">
        <v>0</v>
      </c>
      <c r="P171" s="73">
        <v>0</v>
      </c>
      <c r="Q171" s="73">
        <v>0</v>
      </c>
      <c r="R171" s="73">
        <v>0</v>
      </c>
      <c r="S171" s="73">
        <v>0</v>
      </c>
      <c r="T171" s="73">
        <v>0</v>
      </c>
      <c r="U171" s="80">
        <v>0</v>
      </c>
      <c r="V171" s="73">
        <v>0</v>
      </c>
      <c r="W171" s="89">
        <v>0</v>
      </c>
      <c r="X171" s="73">
        <v>0</v>
      </c>
      <c r="Y171" s="73">
        <v>0</v>
      </c>
    </row>
    <row r="172" spans="1:25" ht="16.5" customHeight="1">
      <c r="A172" s="160" t="s">
        <v>2087</v>
      </c>
      <c r="B172" s="73">
        <v>0</v>
      </c>
      <c r="C172" s="73">
        <v>0</v>
      </c>
      <c r="D172" s="73">
        <v>0</v>
      </c>
      <c r="E172" s="73">
        <v>0</v>
      </c>
      <c r="F172" s="152">
        <v>0</v>
      </c>
      <c r="G172" s="152">
        <v>0</v>
      </c>
      <c r="H172" s="152">
        <v>0</v>
      </c>
      <c r="I172" s="152">
        <v>0</v>
      </c>
      <c r="J172" s="73">
        <v>0</v>
      </c>
      <c r="K172" s="73">
        <v>0</v>
      </c>
      <c r="L172" s="73">
        <f t="shared" si="2"/>
        <v>0</v>
      </c>
      <c r="M172" s="73">
        <v>0</v>
      </c>
      <c r="N172" s="73">
        <v>0</v>
      </c>
      <c r="O172" s="73">
        <v>0</v>
      </c>
      <c r="P172" s="73">
        <v>0</v>
      </c>
      <c r="Q172" s="73">
        <v>0</v>
      </c>
      <c r="R172" s="73">
        <v>0</v>
      </c>
      <c r="S172" s="73">
        <v>0</v>
      </c>
      <c r="T172" s="73">
        <v>0</v>
      </c>
      <c r="U172" s="80">
        <v>0</v>
      </c>
      <c r="V172" s="73">
        <v>0</v>
      </c>
      <c r="W172" s="89">
        <v>0</v>
      </c>
      <c r="X172" s="73">
        <v>0</v>
      </c>
      <c r="Y172" s="73">
        <v>0</v>
      </c>
    </row>
    <row r="173" spans="1:25" ht="16.5" customHeight="1">
      <c r="A173" s="160" t="s">
        <v>2089</v>
      </c>
      <c r="B173" s="73">
        <v>0</v>
      </c>
      <c r="C173" s="73">
        <v>0</v>
      </c>
      <c r="D173" s="73">
        <v>0</v>
      </c>
      <c r="E173" s="73">
        <v>0</v>
      </c>
      <c r="F173" s="152">
        <v>0</v>
      </c>
      <c r="G173" s="152">
        <v>0</v>
      </c>
      <c r="H173" s="152">
        <v>0</v>
      </c>
      <c r="I173" s="152">
        <v>0</v>
      </c>
      <c r="J173" s="73">
        <v>0</v>
      </c>
      <c r="K173" s="73">
        <v>0</v>
      </c>
      <c r="L173" s="73">
        <f t="shared" si="2"/>
        <v>0</v>
      </c>
      <c r="M173" s="73">
        <v>0</v>
      </c>
      <c r="N173" s="73">
        <v>0</v>
      </c>
      <c r="O173" s="73">
        <v>0</v>
      </c>
      <c r="P173" s="73">
        <v>0</v>
      </c>
      <c r="Q173" s="73">
        <v>0</v>
      </c>
      <c r="R173" s="73">
        <v>0</v>
      </c>
      <c r="S173" s="73">
        <v>0</v>
      </c>
      <c r="T173" s="73">
        <v>0</v>
      </c>
      <c r="U173" s="80">
        <v>0</v>
      </c>
      <c r="V173" s="73">
        <v>0</v>
      </c>
      <c r="W173" s="89">
        <v>0</v>
      </c>
      <c r="X173" s="73">
        <v>0</v>
      </c>
      <c r="Y173" s="73">
        <v>0</v>
      </c>
    </row>
    <row r="174" spans="1:25" ht="16.5" customHeight="1">
      <c r="A174" s="160" t="s">
        <v>2091</v>
      </c>
      <c r="B174" s="73">
        <v>0</v>
      </c>
      <c r="C174" s="73">
        <v>0</v>
      </c>
      <c r="D174" s="73">
        <v>0</v>
      </c>
      <c r="E174" s="73">
        <v>0</v>
      </c>
      <c r="F174" s="152">
        <v>0</v>
      </c>
      <c r="G174" s="152">
        <v>0</v>
      </c>
      <c r="H174" s="152">
        <v>0</v>
      </c>
      <c r="I174" s="152">
        <v>0</v>
      </c>
      <c r="J174" s="73">
        <v>0</v>
      </c>
      <c r="K174" s="73">
        <v>0</v>
      </c>
      <c r="L174" s="73">
        <f t="shared" si="2"/>
        <v>0</v>
      </c>
      <c r="M174" s="73">
        <v>0</v>
      </c>
      <c r="N174" s="73">
        <v>0</v>
      </c>
      <c r="O174" s="73">
        <v>0</v>
      </c>
      <c r="P174" s="73">
        <v>0</v>
      </c>
      <c r="Q174" s="73">
        <v>0</v>
      </c>
      <c r="R174" s="73">
        <v>0</v>
      </c>
      <c r="S174" s="73">
        <v>0</v>
      </c>
      <c r="T174" s="73">
        <v>0</v>
      </c>
      <c r="U174" s="80">
        <v>0</v>
      </c>
      <c r="V174" s="73">
        <v>0</v>
      </c>
      <c r="W174" s="89">
        <v>0</v>
      </c>
      <c r="X174" s="73">
        <v>0</v>
      </c>
      <c r="Y174" s="73">
        <v>0</v>
      </c>
    </row>
    <row r="175" spans="1:25" ht="16.5" customHeight="1">
      <c r="A175" s="160" t="s">
        <v>2093</v>
      </c>
      <c r="B175" s="73">
        <v>0</v>
      </c>
      <c r="C175" s="73">
        <v>0</v>
      </c>
      <c r="D175" s="73">
        <v>0</v>
      </c>
      <c r="E175" s="73">
        <v>0</v>
      </c>
      <c r="F175" s="152">
        <v>0</v>
      </c>
      <c r="G175" s="152">
        <v>0</v>
      </c>
      <c r="H175" s="152">
        <v>0</v>
      </c>
      <c r="I175" s="152">
        <v>0</v>
      </c>
      <c r="J175" s="73">
        <v>0</v>
      </c>
      <c r="K175" s="73">
        <v>0</v>
      </c>
      <c r="L175" s="73">
        <f t="shared" si="2"/>
        <v>0</v>
      </c>
      <c r="M175" s="73">
        <v>0</v>
      </c>
      <c r="N175" s="73">
        <v>0</v>
      </c>
      <c r="O175" s="73">
        <v>0</v>
      </c>
      <c r="P175" s="73">
        <v>0</v>
      </c>
      <c r="Q175" s="73">
        <v>0</v>
      </c>
      <c r="R175" s="73">
        <v>0</v>
      </c>
      <c r="S175" s="73">
        <v>0</v>
      </c>
      <c r="T175" s="73">
        <v>0</v>
      </c>
      <c r="U175" s="80">
        <v>0</v>
      </c>
      <c r="V175" s="73">
        <v>0</v>
      </c>
      <c r="W175" s="89">
        <v>0</v>
      </c>
      <c r="X175" s="73">
        <v>0</v>
      </c>
      <c r="Y175" s="73">
        <v>0</v>
      </c>
    </row>
    <row r="176" spans="1:25" ht="16.5" customHeight="1">
      <c r="A176" s="160" t="s">
        <v>2096</v>
      </c>
      <c r="B176" s="73">
        <v>0</v>
      </c>
      <c r="C176" s="73">
        <v>0</v>
      </c>
      <c r="D176" s="73">
        <v>0</v>
      </c>
      <c r="E176" s="73">
        <v>0</v>
      </c>
      <c r="F176" s="152">
        <v>0</v>
      </c>
      <c r="G176" s="152">
        <v>0</v>
      </c>
      <c r="H176" s="152">
        <v>0</v>
      </c>
      <c r="I176" s="152">
        <v>0</v>
      </c>
      <c r="J176" s="73">
        <v>0</v>
      </c>
      <c r="K176" s="73">
        <v>0</v>
      </c>
      <c r="L176" s="73">
        <f t="shared" si="2"/>
        <v>0</v>
      </c>
      <c r="M176" s="73">
        <v>0</v>
      </c>
      <c r="N176" s="73">
        <v>0</v>
      </c>
      <c r="O176" s="73">
        <v>0</v>
      </c>
      <c r="P176" s="73">
        <v>0</v>
      </c>
      <c r="Q176" s="73">
        <v>0</v>
      </c>
      <c r="R176" s="73">
        <v>0</v>
      </c>
      <c r="S176" s="73">
        <v>0</v>
      </c>
      <c r="T176" s="73">
        <v>0</v>
      </c>
      <c r="U176" s="80">
        <v>0</v>
      </c>
      <c r="V176" s="73">
        <v>0</v>
      </c>
      <c r="W176" s="89">
        <v>0</v>
      </c>
      <c r="X176" s="73">
        <v>0</v>
      </c>
      <c r="Y176" s="73">
        <v>0</v>
      </c>
    </row>
    <row r="177" spans="1:25" ht="16.5" customHeight="1">
      <c r="A177" s="160" t="s">
        <v>2099</v>
      </c>
      <c r="B177" s="73">
        <v>0</v>
      </c>
      <c r="C177" s="73">
        <v>0</v>
      </c>
      <c r="D177" s="73">
        <v>0</v>
      </c>
      <c r="E177" s="73">
        <v>0</v>
      </c>
      <c r="F177" s="152">
        <v>0</v>
      </c>
      <c r="G177" s="152">
        <v>0</v>
      </c>
      <c r="H177" s="152">
        <v>0</v>
      </c>
      <c r="I177" s="152">
        <v>0</v>
      </c>
      <c r="J177" s="73">
        <v>0</v>
      </c>
      <c r="K177" s="73">
        <v>0</v>
      </c>
      <c r="L177" s="73">
        <f t="shared" si="2"/>
        <v>0</v>
      </c>
      <c r="M177" s="73">
        <v>0</v>
      </c>
      <c r="N177" s="73">
        <v>0</v>
      </c>
      <c r="O177" s="73">
        <v>0</v>
      </c>
      <c r="P177" s="73">
        <v>0</v>
      </c>
      <c r="Q177" s="73">
        <v>0</v>
      </c>
      <c r="R177" s="73">
        <v>0</v>
      </c>
      <c r="S177" s="73">
        <v>0</v>
      </c>
      <c r="T177" s="73">
        <v>0</v>
      </c>
      <c r="U177" s="80">
        <v>0</v>
      </c>
      <c r="V177" s="73">
        <v>0</v>
      </c>
      <c r="W177" s="89">
        <v>0</v>
      </c>
      <c r="X177" s="73">
        <v>0</v>
      </c>
      <c r="Y177" s="73">
        <v>0</v>
      </c>
    </row>
    <row r="178" spans="1:25" ht="16.5" customHeight="1">
      <c r="A178" s="160" t="s">
        <v>1133</v>
      </c>
      <c r="B178" s="73">
        <v>0</v>
      </c>
      <c r="C178" s="73">
        <v>0</v>
      </c>
      <c r="D178" s="73">
        <v>0</v>
      </c>
      <c r="E178" s="73">
        <v>0</v>
      </c>
      <c r="F178" s="152">
        <v>0</v>
      </c>
      <c r="G178" s="152">
        <v>0</v>
      </c>
      <c r="H178" s="152">
        <v>0</v>
      </c>
      <c r="I178" s="152">
        <v>0</v>
      </c>
      <c r="J178" s="73">
        <v>0</v>
      </c>
      <c r="K178" s="73">
        <v>0</v>
      </c>
      <c r="L178" s="73">
        <f t="shared" si="2"/>
        <v>0</v>
      </c>
      <c r="M178" s="73">
        <v>0</v>
      </c>
      <c r="N178" s="73">
        <v>0</v>
      </c>
      <c r="O178" s="73">
        <v>0</v>
      </c>
      <c r="P178" s="73">
        <v>0</v>
      </c>
      <c r="Q178" s="73">
        <v>0</v>
      </c>
      <c r="R178" s="73">
        <v>0</v>
      </c>
      <c r="S178" s="73">
        <v>0</v>
      </c>
      <c r="T178" s="73">
        <v>0</v>
      </c>
      <c r="U178" s="80">
        <v>0</v>
      </c>
      <c r="V178" s="73">
        <v>0</v>
      </c>
      <c r="W178" s="89">
        <v>0</v>
      </c>
      <c r="X178" s="73">
        <v>0</v>
      </c>
      <c r="Y178" s="73">
        <v>0</v>
      </c>
    </row>
    <row r="179" spans="1:25" ht="16.5" customHeight="1">
      <c r="A179" s="160" t="s">
        <v>2103</v>
      </c>
      <c r="B179" s="73">
        <v>0</v>
      </c>
      <c r="C179" s="73">
        <v>0</v>
      </c>
      <c r="D179" s="73">
        <v>0</v>
      </c>
      <c r="E179" s="73">
        <v>0</v>
      </c>
      <c r="F179" s="152">
        <v>0</v>
      </c>
      <c r="G179" s="152">
        <v>0</v>
      </c>
      <c r="H179" s="152">
        <v>0</v>
      </c>
      <c r="I179" s="152">
        <v>0</v>
      </c>
      <c r="J179" s="73">
        <v>0</v>
      </c>
      <c r="K179" s="73">
        <v>0</v>
      </c>
      <c r="L179" s="73">
        <f t="shared" si="2"/>
        <v>0</v>
      </c>
      <c r="M179" s="73">
        <v>0</v>
      </c>
      <c r="N179" s="73">
        <v>0</v>
      </c>
      <c r="O179" s="73">
        <v>0</v>
      </c>
      <c r="P179" s="73">
        <v>0</v>
      </c>
      <c r="Q179" s="73">
        <v>0</v>
      </c>
      <c r="R179" s="73">
        <v>0</v>
      </c>
      <c r="S179" s="73">
        <v>0</v>
      </c>
      <c r="T179" s="73">
        <v>0</v>
      </c>
      <c r="U179" s="80">
        <v>0</v>
      </c>
      <c r="V179" s="73">
        <v>0</v>
      </c>
      <c r="W179" s="89">
        <v>0</v>
      </c>
      <c r="X179" s="73">
        <v>0</v>
      </c>
      <c r="Y179" s="73">
        <v>0</v>
      </c>
    </row>
    <row r="180" spans="1:25" ht="16.5" customHeight="1">
      <c r="A180" s="160" t="s">
        <v>2105</v>
      </c>
      <c r="B180" s="73">
        <v>0</v>
      </c>
      <c r="C180" s="73">
        <v>0</v>
      </c>
      <c r="D180" s="73">
        <v>0</v>
      </c>
      <c r="E180" s="73">
        <v>0</v>
      </c>
      <c r="F180" s="152">
        <v>0</v>
      </c>
      <c r="G180" s="152">
        <v>0</v>
      </c>
      <c r="H180" s="152">
        <v>0</v>
      </c>
      <c r="I180" s="152">
        <v>0</v>
      </c>
      <c r="J180" s="73">
        <v>0</v>
      </c>
      <c r="K180" s="73">
        <v>0</v>
      </c>
      <c r="L180" s="73">
        <f t="shared" si="2"/>
        <v>0</v>
      </c>
      <c r="M180" s="73">
        <v>0</v>
      </c>
      <c r="N180" s="73">
        <v>0</v>
      </c>
      <c r="O180" s="73">
        <v>0</v>
      </c>
      <c r="P180" s="73">
        <v>0</v>
      </c>
      <c r="Q180" s="73">
        <v>0</v>
      </c>
      <c r="R180" s="73">
        <v>0</v>
      </c>
      <c r="S180" s="73">
        <v>0</v>
      </c>
      <c r="T180" s="73">
        <v>0</v>
      </c>
      <c r="U180" s="80">
        <v>0</v>
      </c>
      <c r="V180" s="73">
        <v>0</v>
      </c>
      <c r="W180" s="89">
        <v>0</v>
      </c>
      <c r="X180" s="73">
        <v>0</v>
      </c>
      <c r="Y180" s="73">
        <v>0</v>
      </c>
    </row>
    <row r="181" spans="1:25" ht="16.5" customHeight="1">
      <c r="A181" s="160" t="s">
        <v>1178</v>
      </c>
      <c r="B181" s="73">
        <v>0</v>
      </c>
      <c r="C181" s="73">
        <v>0</v>
      </c>
      <c r="D181" s="73">
        <v>0</v>
      </c>
      <c r="E181" s="73">
        <v>0</v>
      </c>
      <c r="F181" s="152">
        <v>0</v>
      </c>
      <c r="G181" s="152">
        <v>0</v>
      </c>
      <c r="H181" s="152">
        <v>0</v>
      </c>
      <c r="I181" s="152">
        <v>0</v>
      </c>
      <c r="J181" s="73">
        <v>0</v>
      </c>
      <c r="K181" s="73">
        <v>0</v>
      </c>
      <c r="L181" s="73">
        <f t="shared" si="2"/>
        <v>0</v>
      </c>
      <c r="M181" s="73">
        <v>0</v>
      </c>
      <c r="N181" s="73">
        <v>0</v>
      </c>
      <c r="O181" s="73">
        <v>0</v>
      </c>
      <c r="P181" s="73">
        <v>0</v>
      </c>
      <c r="Q181" s="73">
        <v>0</v>
      </c>
      <c r="R181" s="73">
        <v>0</v>
      </c>
      <c r="S181" s="73">
        <v>0</v>
      </c>
      <c r="T181" s="73">
        <v>0</v>
      </c>
      <c r="U181" s="80">
        <v>0</v>
      </c>
      <c r="V181" s="73">
        <v>0</v>
      </c>
      <c r="W181" s="89">
        <v>0</v>
      </c>
      <c r="X181" s="73">
        <v>0</v>
      </c>
      <c r="Y181" s="73">
        <v>0</v>
      </c>
    </row>
    <row r="182" spans="1:25" ht="16.5" customHeight="1">
      <c r="A182" s="160" t="s">
        <v>2108</v>
      </c>
      <c r="B182" s="73">
        <v>383</v>
      </c>
      <c r="C182" s="73">
        <v>852</v>
      </c>
      <c r="D182" s="73">
        <v>202</v>
      </c>
      <c r="E182" s="73">
        <v>0</v>
      </c>
      <c r="F182" s="152">
        <v>360</v>
      </c>
      <c r="G182" s="152">
        <v>181</v>
      </c>
      <c r="H182" s="152">
        <v>0</v>
      </c>
      <c r="I182" s="152">
        <v>0</v>
      </c>
      <c r="J182" s="73">
        <v>72</v>
      </c>
      <c r="K182" s="73">
        <v>0</v>
      </c>
      <c r="L182" s="73">
        <f t="shared" si="2"/>
        <v>0</v>
      </c>
      <c r="M182" s="73">
        <v>37</v>
      </c>
      <c r="N182" s="73">
        <v>0</v>
      </c>
      <c r="O182" s="73">
        <v>0</v>
      </c>
      <c r="P182" s="73">
        <v>0</v>
      </c>
      <c r="Q182" s="73">
        <v>0</v>
      </c>
      <c r="R182" s="73">
        <v>0</v>
      </c>
      <c r="S182" s="73">
        <v>1235</v>
      </c>
      <c r="T182" s="73">
        <v>853</v>
      </c>
      <c r="U182" s="80">
        <v>382</v>
      </c>
      <c r="V182" s="73">
        <v>382</v>
      </c>
      <c r="W182" s="89">
        <v>0</v>
      </c>
      <c r="X182" s="73">
        <v>0</v>
      </c>
      <c r="Y182" s="73">
        <v>0</v>
      </c>
    </row>
    <row r="183" spans="1:25" ht="16.5" customHeight="1">
      <c r="A183" s="160" t="s">
        <v>1149</v>
      </c>
      <c r="B183" s="73">
        <v>377</v>
      </c>
      <c r="C183" s="73">
        <v>845</v>
      </c>
      <c r="D183" s="73">
        <v>202</v>
      </c>
      <c r="E183" s="73">
        <v>0</v>
      </c>
      <c r="F183" s="152">
        <v>357</v>
      </c>
      <c r="G183" s="152">
        <v>181</v>
      </c>
      <c r="H183" s="152">
        <v>0</v>
      </c>
      <c r="I183" s="152">
        <v>0</v>
      </c>
      <c r="J183" s="73">
        <v>69</v>
      </c>
      <c r="K183" s="73">
        <v>0</v>
      </c>
      <c r="L183" s="73">
        <f t="shared" si="2"/>
        <v>0</v>
      </c>
      <c r="M183" s="73">
        <v>36</v>
      </c>
      <c r="N183" s="73">
        <v>0</v>
      </c>
      <c r="O183" s="73">
        <v>0</v>
      </c>
      <c r="P183" s="73">
        <v>0</v>
      </c>
      <c r="Q183" s="73">
        <v>0</v>
      </c>
      <c r="R183" s="73">
        <v>0</v>
      </c>
      <c r="S183" s="73">
        <v>1222</v>
      </c>
      <c r="T183" s="73">
        <v>840</v>
      </c>
      <c r="U183" s="80">
        <v>382</v>
      </c>
      <c r="V183" s="73">
        <v>382</v>
      </c>
      <c r="W183" s="89">
        <v>0</v>
      </c>
      <c r="X183" s="73">
        <v>0</v>
      </c>
      <c r="Y183" s="73">
        <v>0</v>
      </c>
    </row>
    <row r="184" spans="1:25" ht="28.5" customHeight="1">
      <c r="A184" s="160" t="s">
        <v>258</v>
      </c>
      <c r="B184" s="75">
        <v>0</v>
      </c>
      <c r="C184" s="73">
        <v>382</v>
      </c>
      <c r="D184" s="73">
        <v>0</v>
      </c>
      <c r="E184" s="73">
        <v>0</v>
      </c>
      <c r="F184" s="152">
        <v>201</v>
      </c>
      <c r="G184" s="152">
        <v>181</v>
      </c>
      <c r="H184" s="152">
        <v>0</v>
      </c>
      <c r="I184" s="152">
        <v>0</v>
      </c>
      <c r="J184" s="73">
        <v>0</v>
      </c>
      <c r="K184" s="73">
        <v>0</v>
      </c>
      <c r="L184" s="73">
        <f t="shared" si="2"/>
        <v>0</v>
      </c>
      <c r="M184" s="73">
        <v>0</v>
      </c>
      <c r="N184" s="73">
        <v>0</v>
      </c>
      <c r="O184" s="73">
        <v>0</v>
      </c>
      <c r="P184" s="73">
        <v>0</v>
      </c>
      <c r="Q184" s="73">
        <v>0</v>
      </c>
      <c r="R184" s="73">
        <v>0</v>
      </c>
      <c r="S184" s="73">
        <v>382</v>
      </c>
      <c r="T184" s="73">
        <v>208</v>
      </c>
      <c r="U184" s="80">
        <v>174</v>
      </c>
      <c r="V184" s="73">
        <v>174</v>
      </c>
      <c r="W184" s="89">
        <v>0</v>
      </c>
      <c r="X184" s="73">
        <v>0</v>
      </c>
      <c r="Y184" s="73">
        <v>0</v>
      </c>
    </row>
    <row r="185" spans="1:25" ht="16.5" customHeight="1">
      <c r="A185" s="168" t="s">
        <v>38</v>
      </c>
      <c r="B185" s="73">
        <v>0</v>
      </c>
      <c r="C185" s="89">
        <v>0</v>
      </c>
      <c r="D185" s="73">
        <v>0</v>
      </c>
      <c r="E185" s="73">
        <v>0</v>
      </c>
      <c r="F185" s="152">
        <v>0</v>
      </c>
      <c r="G185" s="152">
        <v>0</v>
      </c>
      <c r="H185" s="152">
        <v>0</v>
      </c>
      <c r="I185" s="152">
        <v>0</v>
      </c>
      <c r="J185" s="73">
        <v>0</v>
      </c>
      <c r="K185" s="73">
        <v>0</v>
      </c>
      <c r="L185" s="73">
        <f t="shared" si="2"/>
        <v>0</v>
      </c>
      <c r="M185" s="73">
        <v>0</v>
      </c>
      <c r="N185" s="73">
        <v>0</v>
      </c>
      <c r="O185" s="73">
        <v>0</v>
      </c>
      <c r="P185" s="73">
        <v>0</v>
      </c>
      <c r="Q185" s="73">
        <v>0</v>
      </c>
      <c r="R185" s="73">
        <v>0</v>
      </c>
      <c r="S185" s="73">
        <v>0</v>
      </c>
      <c r="T185" s="73">
        <v>0</v>
      </c>
      <c r="U185" s="80">
        <v>0</v>
      </c>
      <c r="V185" s="73">
        <v>0</v>
      </c>
      <c r="W185" s="89">
        <v>0</v>
      </c>
      <c r="X185" s="73">
        <v>0</v>
      </c>
      <c r="Y185" s="73">
        <v>0</v>
      </c>
    </row>
    <row r="186" spans="1:25" ht="16.5" customHeight="1">
      <c r="A186" s="160" t="s">
        <v>259</v>
      </c>
      <c r="B186" s="92">
        <v>0</v>
      </c>
      <c r="C186" s="73">
        <v>0</v>
      </c>
      <c r="D186" s="73">
        <v>0</v>
      </c>
      <c r="E186" s="73">
        <v>0</v>
      </c>
      <c r="F186" s="152">
        <v>0</v>
      </c>
      <c r="G186" s="152">
        <v>0</v>
      </c>
      <c r="H186" s="152">
        <v>0</v>
      </c>
      <c r="I186" s="152">
        <v>0</v>
      </c>
      <c r="J186" s="73">
        <v>0</v>
      </c>
      <c r="K186" s="73">
        <v>0</v>
      </c>
      <c r="L186" s="73">
        <f t="shared" si="2"/>
        <v>0</v>
      </c>
      <c r="M186" s="73">
        <v>0</v>
      </c>
      <c r="N186" s="73">
        <v>0</v>
      </c>
      <c r="O186" s="73">
        <v>0</v>
      </c>
      <c r="P186" s="73">
        <v>0</v>
      </c>
      <c r="Q186" s="73">
        <v>0</v>
      </c>
      <c r="R186" s="73">
        <v>0</v>
      </c>
      <c r="S186" s="73">
        <v>0</v>
      </c>
      <c r="T186" s="73">
        <v>0</v>
      </c>
      <c r="U186" s="80">
        <v>0</v>
      </c>
      <c r="V186" s="73">
        <v>0</v>
      </c>
      <c r="W186" s="89">
        <v>0</v>
      </c>
      <c r="X186" s="73">
        <v>0</v>
      </c>
      <c r="Y186" s="73">
        <v>0</v>
      </c>
    </row>
    <row r="187" spans="1:25" ht="16.5" customHeight="1">
      <c r="A187" s="160" t="s">
        <v>1150</v>
      </c>
      <c r="B187" s="73">
        <v>0</v>
      </c>
      <c r="C187" s="73">
        <v>0</v>
      </c>
      <c r="D187" s="73">
        <v>0</v>
      </c>
      <c r="E187" s="73">
        <v>0</v>
      </c>
      <c r="F187" s="152">
        <v>0</v>
      </c>
      <c r="G187" s="152">
        <v>0</v>
      </c>
      <c r="H187" s="152">
        <v>0</v>
      </c>
      <c r="I187" s="152">
        <v>0</v>
      </c>
      <c r="J187" s="73">
        <v>0</v>
      </c>
      <c r="K187" s="73">
        <v>0</v>
      </c>
      <c r="L187" s="73">
        <f t="shared" si="2"/>
        <v>0</v>
      </c>
      <c r="M187" s="73">
        <v>0</v>
      </c>
      <c r="N187" s="73">
        <v>0</v>
      </c>
      <c r="O187" s="73">
        <v>0</v>
      </c>
      <c r="P187" s="73">
        <v>0</v>
      </c>
      <c r="Q187" s="73">
        <v>0</v>
      </c>
      <c r="R187" s="73">
        <v>0</v>
      </c>
      <c r="S187" s="73">
        <v>0</v>
      </c>
      <c r="T187" s="73">
        <v>0</v>
      </c>
      <c r="U187" s="80">
        <v>0</v>
      </c>
      <c r="V187" s="73">
        <v>0</v>
      </c>
      <c r="W187" s="89">
        <v>0</v>
      </c>
      <c r="X187" s="73">
        <v>0</v>
      </c>
      <c r="Y187" s="73">
        <v>0</v>
      </c>
    </row>
    <row r="188" spans="1:25" ht="16.5" customHeight="1">
      <c r="A188" s="160" t="s">
        <v>1152</v>
      </c>
      <c r="B188" s="73">
        <v>0</v>
      </c>
      <c r="C188" s="73">
        <v>0</v>
      </c>
      <c r="D188" s="73">
        <v>0</v>
      </c>
      <c r="E188" s="73">
        <v>0</v>
      </c>
      <c r="F188" s="152">
        <v>0</v>
      </c>
      <c r="G188" s="152">
        <v>0</v>
      </c>
      <c r="H188" s="152">
        <v>0</v>
      </c>
      <c r="I188" s="152">
        <v>0</v>
      </c>
      <c r="J188" s="73">
        <v>0</v>
      </c>
      <c r="K188" s="73">
        <v>0</v>
      </c>
      <c r="L188" s="73">
        <f t="shared" si="2"/>
        <v>0</v>
      </c>
      <c r="M188" s="73">
        <v>0</v>
      </c>
      <c r="N188" s="73">
        <v>0</v>
      </c>
      <c r="O188" s="73">
        <v>0</v>
      </c>
      <c r="P188" s="73">
        <v>0</v>
      </c>
      <c r="Q188" s="73">
        <v>0</v>
      </c>
      <c r="R188" s="73">
        <v>0</v>
      </c>
      <c r="S188" s="73">
        <v>0</v>
      </c>
      <c r="T188" s="73">
        <v>0</v>
      </c>
      <c r="U188" s="80">
        <v>0</v>
      </c>
      <c r="V188" s="73">
        <v>0</v>
      </c>
      <c r="W188" s="89">
        <v>0</v>
      </c>
      <c r="X188" s="73">
        <v>0</v>
      </c>
      <c r="Y188" s="73">
        <v>0</v>
      </c>
    </row>
    <row r="189" spans="1:25" ht="16.5" customHeight="1">
      <c r="A189" s="160" t="s">
        <v>1154</v>
      </c>
      <c r="B189" s="73">
        <v>6</v>
      </c>
      <c r="C189" s="73">
        <v>7</v>
      </c>
      <c r="D189" s="73">
        <v>0</v>
      </c>
      <c r="E189" s="73">
        <v>0</v>
      </c>
      <c r="F189" s="152">
        <v>3</v>
      </c>
      <c r="G189" s="152">
        <v>0</v>
      </c>
      <c r="H189" s="152">
        <v>0</v>
      </c>
      <c r="I189" s="152">
        <v>0</v>
      </c>
      <c r="J189" s="73">
        <v>3</v>
      </c>
      <c r="K189" s="73">
        <v>0</v>
      </c>
      <c r="L189" s="73">
        <f t="shared" si="2"/>
        <v>0</v>
      </c>
      <c r="M189" s="73">
        <v>1</v>
      </c>
      <c r="N189" s="73">
        <v>0</v>
      </c>
      <c r="O189" s="73">
        <v>0</v>
      </c>
      <c r="P189" s="73">
        <v>0</v>
      </c>
      <c r="Q189" s="73">
        <v>0</v>
      </c>
      <c r="R189" s="73">
        <v>0</v>
      </c>
      <c r="S189" s="73">
        <v>13</v>
      </c>
      <c r="T189" s="73">
        <v>13</v>
      </c>
      <c r="U189" s="80">
        <v>0</v>
      </c>
      <c r="V189" s="73">
        <v>0</v>
      </c>
      <c r="W189" s="89">
        <v>0</v>
      </c>
      <c r="X189" s="73">
        <v>0</v>
      </c>
      <c r="Y189" s="73">
        <v>0</v>
      </c>
    </row>
    <row r="190" spans="1:25" ht="16.5" customHeight="1">
      <c r="A190" s="160" t="s">
        <v>1156</v>
      </c>
      <c r="B190" s="73">
        <v>0</v>
      </c>
      <c r="C190" s="73">
        <v>0</v>
      </c>
      <c r="D190" s="73">
        <v>0</v>
      </c>
      <c r="E190" s="73">
        <v>0</v>
      </c>
      <c r="F190" s="152">
        <v>0</v>
      </c>
      <c r="G190" s="152">
        <v>0</v>
      </c>
      <c r="H190" s="152">
        <v>0</v>
      </c>
      <c r="I190" s="152">
        <v>0</v>
      </c>
      <c r="J190" s="73">
        <v>0</v>
      </c>
      <c r="K190" s="73">
        <v>0</v>
      </c>
      <c r="L190" s="73">
        <f t="shared" si="2"/>
        <v>0</v>
      </c>
      <c r="M190" s="73">
        <v>0</v>
      </c>
      <c r="N190" s="73">
        <v>0</v>
      </c>
      <c r="O190" s="73">
        <v>0</v>
      </c>
      <c r="P190" s="73">
        <v>0</v>
      </c>
      <c r="Q190" s="73">
        <v>0</v>
      </c>
      <c r="R190" s="73">
        <v>0</v>
      </c>
      <c r="S190" s="73">
        <v>0</v>
      </c>
      <c r="T190" s="73">
        <v>0</v>
      </c>
      <c r="U190" s="80">
        <v>0</v>
      </c>
      <c r="V190" s="73">
        <v>0</v>
      </c>
      <c r="W190" s="89">
        <v>0</v>
      </c>
      <c r="X190" s="73">
        <v>0</v>
      </c>
      <c r="Y190" s="73">
        <v>0</v>
      </c>
    </row>
    <row r="191" spans="1:25" ht="16.5" customHeight="1">
      <c r="A191" s="160" t="s">
        <v>32</v>
      </c>
      <c r="B191" s="73">
        <v>1492</v>
      </c>
      <c r="C191" s="73">
        <v>7625</v>
      </c>
      <c r="D191" s="73">
        <v>5859</v>
      </c>
      <c r="E191" s="73">
        <v>0</v>
      </c>
      <c r="F191" s="152">
        <v>569</v>
      </c>
      <c r="G191" s="152">
        <v>0</v>
      </c>
      <c r="H191" s="152">
        <v>0</v>
      </c>
      <c r="I191" s="152">
        <v>0</v>
      </c>
      <c r="J191" s="73">
        <v>-175</v>
      </c>
      <c r="K191" s="73">
        <v>0</v>
      </c>
      <c r="L191" s="73">
        <f t="shared" si="2"/>
        <v>1372</v>
      </c>
      <c r="M191" s="73">
        <v>0</v>
      </c>
      <c r="N191" s="73">
        <v>0</v>
      </c>
      <c r="O191" s="73">
        <v>0</v>
      </c>
      <c r="P191" s="73">
        <v>0</v>
      </c>
      <c r="Q191" s="73">
        <v>0</v>
      </c>
      <c r="R191" s="73">
        <v>0</v>
      </c>
      <c r="S191" s="73">
        <v>9117</v>
      </c>
      <c r="T191" s="73">
        <v>9117</v>
      </c>
      <c r="U191" s="80">
        <v>0</v>
      </c>
      <c r="V191" s="73">
        <v>0</v>
      </c>
      <c r="W191" s="89">
        <v>0</v>
      </c>
      <c r="X191" s="73">
        <v>1372</v>
      </c>
      <c r="Y191" s="73">
        <v>0</v>
      </c>
    </row>
    <row r="192" spans="1:25" ht="16.5" customHeight="1">
      <c r="A192" s="160" t="s">
        <v>1160</v>
      </c>
      <c r="B192" s="73">
        <v>0</v>
      </c>
      <c r="C192" s="73">
        <v>7587</v>
      </c>
      <c r="D192" s="73">
        <v>5859</v>
      </c>
      <c r="E192" s="73">
        <v>0</v>
      </c>
      <c r="F192" s="152">
        <v>480</v>
      </c>
      <c r="G192" s="152">
        <v>0</v>
      </c>
      <c r="H192" s="152">
        <v>0</v>
      </c>
      <c r="I192" s="152">
        <v>0</v>
      </c>
      <c r="J192" s="73">
        <v>-124</v>
      </c>
      <c r="K192" s="73">
        <v>0</v>
      </c>
      <c r="L192" s="73">
        <f t="shared" si="2"/>
        <v>1372</v>
      </c>
      <c r="M192" s="73">
        <v>0</v>
      </c>
      <c r="N192" s="73">
        <v>0</v>
      </c>
      <c r="O192" s="73">
        <v>0</v>
      </c>
      <c r="P192" s="73">
        <v>0</v>
      </c>
      <c r="Q192" s="73">
        <v>0</v>
      </c>
      <c r="R192" s="73">
        <v>0</v>
      </c>
      <c r="S192" s="73">
        <v>7587</v>
      </c>
      <c r="T192" s="73">
        <v>7587</v>
      </c>
      <c r="U192" s="80">
        <v>0</v>
      </c>
      <c r="V192" s="73">
        <v>0</v>
      </c>
      <c r="W192" s="89">
        <v>0</v>
      </c>
      <c r="X192" s="73">
        <v>1372</v>
      </c>
      <c r="Y192" s="73">
        <v>0</v>
      </c>
    </row>
    <row r="193" spans="1:25" ht="16.5" customHeight="1">
      <c r="A193" s="160" t="s">
        <v>1162</v>
      </c>
      <c r="B193" s="73">
        <v>1492</v>
      </c>
      <c r="C193" s="73">
        <v>38</v>
      </c>
      <c r="D193" s="73">
        <v>0</v>
      </c>
      <c r="E193" s="73">
        <v>0</v>
      </c>
      <c r="F193" s="152">
        <v>89</v>
      </c>
      <c r="G193" s="152">
        <v>0</v>
      </c>
      <c r="H193" s="152">
        <v>0</v>
      </c>
      <c r="I193" s="152">
        <v>0</v>
      </c>
      <c r="J193" s="73">
        <v>-51</v>
      </c>
      <c r="K193" s="73">
        <v>0</v>
      </c>
      <c r="L193" s="73">
        <f t="shared" si="2"/>
        <v>0</v>
      </c>
      <c r="M193" s="73">
        <v>0</v>
      </c>
      <c r="N193" s="73">
        <v>0</v>
      </c>
      <c r="O193" s="73">
        <v>0</v>
      </c>
      <c r="P193" s="73">
        <v>0</v>
      </c>
      <c r="Q193" s="73">
        <v>0</v>
      </c>
      <c r="R193" s="73">
        <v>0</v>
      </c>
      <c r="S193" s="73">
        <v>1530</v>
      </c>
      <c r="T193" s="73">
        <v>1530</v>
      </c>
      <c r="U193" s="80">
        <v>0</v>
      </c>
      <c r="V193" s="73">
        <v>0</v>
      </c>
      <c r="W193" s="89">
        <v>0</v>
      </c>
      <c r="X193" s="73">
        <v>0</v>
      </c>
      <c r="Y193" s="73">
        <v>0</v>
      </c>
    </row>
    <row r="194" spans="1:25" ht="16.5" customHeight="1">
      <c r="A194" s="160" t="s">
        <v>1164</v>
      </c>
      <c r="B194" s="73">
        <v>0</v>
      </c>
      <c r="C194" s="73">
        <v>0</v>
      </c>
      <c r="D194" s="73">
        <v>0</v>
      </c>
      <c r="E194" s="73">
        <v>0</v>
      </c>
      <c r="F194" s="152">
        <v>0</v>
      </c>
      <c r="G194" s="152">
        <v>0</v>
      </c>
      <c r="H194" s="152">
        <v>0</v>
      </c>
      <c r="I194" s="152">
        <v>0</v>
      </c>
      <c r="J194" s="73">
        <v>0</v>
      </c>
      <c r="K194" s="73">
        <v>0</v>
      </c>
      <c r="L194" s="73">
        <f t="shared" si="2"/>
        <v>0</v>
      </c>
      <c r="M194" s="73">
        <v>0</v>
      </c>
      <c r="N194" s="73">
        <v>0</v>
      </c>
      <c r="O194" s="73">
        <v>0</v>
      </c>
      <c r="P194" s="73">
        <v>0</v>
      </c>
      <c r="Q194" s="73">
        <v>0</v>
      </c>
      <c r="R194" s="73">
        <v>0</v>
      </c>
      <c r="S194" s="73">
        <v>0</v>
      </c>
      <c r="T194" s="73">
        <v>0</v>
      </c>
      <c r="U194" s="77">
        <v>0</v>
      </c>
      <c r="V194" s="75">
        <v>0</v>
      </c>
      <c r="W194" s="91">
        <v>0</v>
      </c>
      <c r="X194" s="75">
        <v>0</v>
      </c>
      <c r="Y194" s="75">
        <v>0</v>
      </c>
    </row>
    <row r="195" spans="1:25" ht="16.5" customHeight="1">
      <c r="A195" s="160" t="s">
        <v>64</v>
      </c>
      <c r="B195" s="73">
        <v>363</v>
      </c>
      <c r="C195" s="73">
        <v>114</v>
      </c>
      <c r="D195" s="73">
        <v>48</v>
      </c>
      <c r="E195" s="73">
        <v>0</v>
      </c>
      <c r="F195" s="152">
        <v>53</v>
      </c>
      <c r="G195" s="152">
        <v>0</v>
      </c>
      <c r="H195" s="152">
        <v>0</v>
      </c>
      <c r="I195" s="152">
        <v>0</v>
      </c>
      <c r="J195" s="73">
        <v>1</v>
      </c>
      <c r="K195" s="73">
        <v>0</v>
      </c>
      <c r="L195" s="73">
        <f t="shared" si="2"/>
        <v>0</v>
      </c>
      <c r="M195" s="73">
        <v>12</v>
      </c>
      <c r="N195" s="73">
        <v>0</v>
      </c>
      <c r="O195" s="73">
        <v>0</v>
      </c>
      <c r="P195" s="73">
        <v>0</v>
      </c>
      <c r="Q195" s="73">
        <v>0</v>
      </c>
      <c r="R195" s="73">
        <v>0</v>
      </c>
      <c r="S195" s="73">
        <v>477</v>
      </c>
      <c r="T195" s="80">
        <v>477</v>
      </c>
      <c r="U195" s="73">
        <v>0</v>
      </c>
      <c r="V195" s="73">
        <v>0</v>
      </c>
      <c r="W195" s="73">
        <v>0</v>
      </c>
      <c r="X195" s="73">
        <v>0</v>
      </c>
      <c r="Y195" s="73">
        <v>0</v>
      </c>
    </row>
    <row r="196" spans="1:25" ht="16.5" customHeight="1">
      <c r="A196" s="160" t="s">
        <v>1168</v>
      </c>
      <c r="B196" s="73">
        <v>363</v>
      </c>
      <c r="C196" s="73">
        <v>69</v>
      </c>
      <c r="D196" s="73">
        <v>3</v>
      </c>
      <c r="E196" s="73">
        <v>0</v>
      </c>
      <c r="F196" s="152">
        <v>53</v>
      </c>
      <c r="G196" s="152">
        <v>0</v>
      </c>
      <c r="H196" s="152">
        <v>0</v>
      </c>
      <c r="I196" s="152">
        <v>0</v>
      </c>
      <c r="J196" s="73">
        <v>1</v>
      </c>
      <c r="K196" s="73">
        <v>0</v>
      </c>
      <c r="L196" s="73">
        <f t="shared" si="2"/>
        <v>0</v>
      </c>
      <c r="M196" s="73">
        <v>12</v>
      </c>
      <c r="N196" s="73">
        <v>0</v>
      </c>
      <c r="O196" s="73">
        <v>0</v>
      </c>
      <c r="P196" s="73">
        <v>0</v>
      </c>
      <c r="Q196" s="73">
        <v>0</v>
      </c>
      <c r="R196" s="73">
        <v>0</v>
      </c>
      <c r="S196" s="73">
        <v>432</v>
      </c>
      <c r="T196" s="80">
        <v>432</v>
      </c>
      <c r="U196" s="73">
        <v>0</v>
      </c>
      <c r="V196" s="73">
        <v>0</v>
      </c>
      <c r="W196" s="73">
        <v>0</v>
      </c>
      <c r="X196" s="73">
        <v>0</v>
      </c>
      <c r="Y196" s="73">
        <v>0</v>
      </c>
    </row>
    <row r="197" spans="1:25" ht="16.5" customHeight="1">
      <c r="A197" s="160" t="s">
        <v>80</v>
      </c>
      <c r="B197" s="73">
        <v>0</v>
      </c>
      <c r="C197" s="73">
        <v>0</v>
      </c>
      <c r="D197" s="73">
        <v>0</v>
      </c>
      <c r="E197" s="73">
        <v>0</v>
      </c>
      <c r="F197" s="152">
        <v>0</v>
      </c>
      <c r="G197" s="153">
        <v>0</v>
      </c>
      <c r="H197" s="152">
        <v>0</v>
      </c>
      <c r="I197" s="152">
        <v>0</v>
      </c>
      <c r="J197" s="73">
        <v>0</v>
      </c>
      <c r="K197" s="75">
        <v>0</v>
      </c>
      <c r="L197" s="73">
        <f t="shared" si="2"/>
        <v>0</v>
      </c>
      <c r="M197" s="75">
        <v>0</v>
      </c>
      <c r="N197" s="73">
        <v>0</v>
      </c>
      <c r="O197" s="73">
        <v>0</v>
      </c>
      <c r="P197" s="73">
        <v>0</v>
      </c>
      <c r="Q197" s="73">
        <v>0</v>
      </c>
      <c r="R197" s="73">
        <v>0</v>
      </c>
      <c r="S197" s="73">
        <v>0</v>
      </c>
      <c r="T197" s="80">
        <v>0</v>
      </c>
      <c r="U197" s="73">
        <v>0</v>
      </c>
      <c r="V197" s="73">
        <v>0</v>
      </c>
      <c r="W197" s="73">
        <v>0</v>
      </c>
      <c r="X197" s="73">
        <v>0</v>
      </c>
      <c r="Y197" s="73">
        <v>0</v>
      </c>
    </row>
    <row r="198" spans="1:25" ht="16.5" customHeight="1">
      <c r="A198" s="160" t="s">
        <v>90</v>
      </c>
      <c r="B198" s="73">
        <v>0</v>
      </c>
      <c r="C198" s="73">
        <v>0</v>
      </c>
      <c r="D198" s="73">
        <v>0</v>
      </c>
      <c r="E198" s="73">
        <v>0</v>
      </c>
      <c r="F198" s="152">
        <v>0</v>
      </c>
      <c r="G198" s="152">
        <v>0</v>
      </c>
      <c r="H198" s="154">
        <v>0</v>
      </c>
      <c r="I198" s="152">
        <v>0</v>
      </c>
      <c r="J198" s="80">
        <v>0</v>
      </c>
      <c r="K198" s="73">
        <v>0</v>
      </c>
      <c r="L198" s="73">
        <f aca="true" t="shared" si="3" ref="L198:L208">SUM(W198:Y198)</f>
        <v>0</v>
      </c>
      <c r="M198" s="73">
        <v>0</v>
      </c>
      <c r="N198" s="89">
        <v>0</v>
      </c>
      <c r="O198" s="73">
        <v>0</v>
      </c>
      <c r="P198" s="73">
        <v>0</v>
      </c>
      <c r="Q198" s="73">
        <v>0</v>
      </c>
      <c r="R198" s="73">
        <v>0</v>
      </c>
      <c r="S198" s="73">
        <v>0</v>
      </c>
      <c r="T198" s="77">
        <v>0</v>
      </c>
      <c r="U198" s="73">
        <v>0</v>
      </c>
      <c r="V198" s="73">
        <v>0</v>
      </c>
      <c r="W198" s="73">
        <v>0</v>
      </c>
      <c r="X198" s="73">
        <v>0</v>
      </c>
      <c r="Y198" s="73">
        <v>0</v>
      </c>
    </row>
    <row r="199" spans="1:25" ht="16.5" customHeight="1">
      <c r="A199" s="160" t="s">
        <v>1170</v>
      </c>
      <c r="B199" s="73">
        <v>0</v>
      </c>
      <c r="C199" s="73">
        <v>45</v>
      </c>
      <c r="D199" s="73">
        <v>45</v>
      </c>
      <c r="E199" s="73">
        <v>0</v>
      </c>
      <c r="F199" s="152">
        <v>0</v>
      </c>
      <c r="G199" s="155">
        <v>0</v>
      </c>
      <c r="H199" s="152">
        <v>0</v>
      </c>
      <c r="I199" s="152">
        <v>0</v>
      </c>
      <c r="J199" s="73">
        <v>0</v>
      </c>
      <c r="K199" s="92">
        <v>0</v>
      </c>
      <c r="L199" s="73">
        <f t="shared" si="3"/>
        <v>0</v>
      </c>
      <c r="M199" s="92">
        <v>0</v>
      </c>
      <c r="N199" s="73">
        <v>0</v>
      </c>
      <c r="O199" s="73">
        <v>0</v>
      </c>
      <c r="P199" s="73">
        <v>0</v>
      </c>
      <c r="Q199" s="73">
        <v>0</v>
      </c>
      <c r="R199" s="73">
        <v>0</v>
      </c>
      <c r="S199" s="80">
        <v>45</v>
      </c>
      <c r="T199" s="80">
        <v>45</v>
      </c>
      <c r="U199" s="73">
        <v>0</v>
      </c>
      <c r="V199" s="73">
        <v>0</v>
      </c>
      <c r="W199" s="73">
        <v>0</v>
      </c>
      <c r="X199" s="73">
        <v>0</v>
      </c>
      <c r="Y199" s="73">
        <v>0</v>
      </c>
    </row>
    <row r="200" spans="1:25" ht="16.5" customHeight="1">
      <c r="A200" s="160" t="s">
        <v>101</v>
      </c>
      <c r="B200" s="73">
        <v>0</v>
      </c>
      <c r="C200" s="73">
        <v>0</v>
      </c>
      <c r="D200" s="73">
        <v>0</v>
      </c>
      <c r="E200" s="73">
        <v>0</v>
      </c>
      <c r="F200" s="152">
        <v>0</v>
      </c>
      <c r="G200" s="152">
        <v>0</v>
      </c>
      <c r="H200" s="152">
        <v>0</v>
      </c>
      <c r="I200" s="152">
        <v>0</v>
      </c>
      <c r="J200" s="73">
        <v>0</v>
      </c>
      <c r="K200" s="73">
        <v>0</v>
      </c>
      <c r="L200" s="73">
        <f t="shared" si="3"/>
        <v>0</v>
      </c>
      <c r="M200" s="73">
        <v>0</v>
      </c>
      <c r="N200" s="73">
        <v>0</v>
      </c>
      <c r="O200" s="73">
        <v>0</v>
      </c>
      <c r="P200" s="73">
        <v>0</v>
      </c>
      <c r="Q200" s="73">
        <v>0</v>
      </c>
      <c r="R200" s="73">
        <v>0</v>
      </c>
      <c r="S200" s="80">
        <v>0</v>
      </c>
      <c r="T200" s="80">
        <v>0</v>
      </c>
      <c r="U200" s="73">
        <v>0</v>
      </c>
      <c r="V200" s="73">
        <v>0</v>
      </c>
      <c r="W200" s="73">
        <v>0</v>
      </c>
      <c r="X200" s="73">
        <v>0</v>
      </c>
      <c r="Y200" s="73">
        <v>0</v>
      </c>
    </row>
    <row r="201" spans="1:25" ht="16.5" customHeight="1">
      <c r="A201" s="160" t="s">
        <v>260</v>
      </c>
      <c r="B201" s="73">
        <v>2000</v>
      </c>
      <c r="C201" s="73">
        <v>-2000</v>
      </c>
      <c r="D201" s="73">
        <v>0</v>
      </c>
      <c r="E201" s="73">
        <v>0</v>
      </c>
      <c r="F201" s="152">
        <v>0</v>
      </c>
      <c r="G201" s="152">
        <v>0</v>
      </c>
      <c r="H201" s="152">
        <v>0</v>
      </c>
      <c r="I201" s="152">
        <v>-2000</v>
      </c>
      <c r="J201" s="73">
        <v>0</v>
      </c>
      <c r="K201" s="73">
        <v>0</v>
      </c>
      <c r="L201" s="73">
        <f t="shared" si="3"/>
        <v>0</v>
      </c>
      <c r="M201" s="73">
        <v>0</v>
      </c>
      <c r="N201" s="73">
        <v>0</v>
      </c>
      <c r="O201" s="73">
        <v>0</v>
      </c>
      <c r="P201" s="73">
        <v>0</v>
      </c>
      <c r="Q201" s="73">
        <v>0</v>
      </c>
      <c r="R201" s="73">
        <v>0</v>
      </c>
      <c r="S201" s="73">
        <v>0</v>
      </c>
      <c r="T201" s="98">
        <v>0</v>
      </c>
      <c r="U201" s="73">
        <v>0</v>
      </c>
      <c r="V201" s="73">
        <v>0</v>
      </c>
      <c r="W201" s="73">
        <v>0</v>
      </c>
      <c r="X201" s="73">
        <v>0</v>
      </c>
      <c r="Y201" s="73">
        <v>0</v>
      </c>
    </row>
    <row r="202" spans="1:25" ht="16.5" customHeight="1">
      <c r="A202" s="160" t="s">
        <v>51</v>
      </c>
      <c r="B202" s="73">
        <v>9874</v>
      </c>
      <c r="C202" s="73">
        <v>-5197</v>
      </c>
      <c r="D202" s="73">
        <v>511</v>
      </c>
      <c r="E202" s="73">
        <v>0</v>
      </c>
      <c r="F202" s="152">
        <v>1726</v>
      </c>
      <c r="G202" s="152">
        <v>1045</v>
      </c>
      <c r="H202" s="152">
        <v>0</v>
      </c>
      <c r="I202" s="152">
        <v>25</v>
      </c>
      <c r="J202" s="73">
        <v>-8713</v>
      </c>
      <c r="K202" s="73">
        <v>0</v>
      </c>
      <c r="L202" s="73">
        <f t="shared" si="3"/>
        <v>0</v>
      </c>
      <c r="M202" s="73">
        <v>0</v>
      </c>
      <c r="N202" s="73">
        <v>209</v>
      </c>
      <c r="O202" s="73">
        <v>0</v>
      </c>
      <c r="P202" s="73">
        <v>0</v>
      </c>
      <c r="Q202" s="73">
        <v>0</v>
      </c>
      <c r="R202" s="73">
        <v>0</v>
      </c>
      <c r="S202" s="73">
        <v>4677</v>
      </c>
      <c r="T202" s="80">
        <v>770</v>
      </c>
      <c r="U202" s="73">
        <v>3907</v>
      </c>
      <c r="V202" s="73">
        <v>3907</v>
      </c>
      <c r="W202" s="73">
        <v>0</v>
      </c>
      <c r="X202" s="73">
        <v>0</v>
      </c>
      <c r="Y202" s="73">
        <v>0</v>
      </c>
    </row>
    <row r="203" spans="1:25" ht="16.5" customHeight="1">
      <c r="A203" s="160" t="s">
        <v>1176</v>
      </c>
      <c r="B203" s="73">
        <v>0</v>
      </c>
      <c r="C203" s="73">
        <v>0</v>
      </c>
      <c r="D203" s="73">
        <v>0</v>
      </c>
      <c r="E203" s="73">
        <v>0</v>
      </c>
      <c r="F203" s="152">
        <v>0</v>
      </c>
      <c r="G203" s="152">
        <v>0</v>
      </c>
      <c r="H203" s="152">
        <v>0</v>
      </c>
      <c r="I203" s="152">
        <v>0</v>
      </c>
      <c r="J203" s="73">
        <v>0</v>
      </c>
      <c r="K203" s="73">
        <v>0</v>
      </c>
      <c r="L203" s="73">
        <f t="shared" si="3"/>
        <v>0</v>
      </c>
      <c r="M203" s="73">
        <v>0</v>
      </c>
      <c r="N203" s="73">
        <v>0</v>
      </c>
      <c r="O203" s="73">
        <v>0</v>
      </c>
      <c r="P203" s="73">
        <v>0</v>
      </c>
      <c r="Q203" s="73">
        <v>0</v>
      </c>
      <c r="R203" s="73">
        <v>0</v>
      </c>
      <c r="S203" s="73">
        <v>0</v>
      </c>
      <c r="T203" s="80">
        <v>0</v>
      </c>
      <c r="U203" s="73">
        <v>0</v>
      </c>
      <c r="V203" s="73">
        <v>0</v>
      </c>
      <c r="W203" s="73">
        <v>0</v>
      </c>
      <c r="X203" s="73">
        <v>0</v>
      </c>
      <c r="Y203" s="73">
        <v>0</v>
      </c>
    </row>
    <row r="204" spans="1:25" ht="16.5" customHeight="1">
      <c r="A204" s="160" t="s">
        <v>52</v>
      </c>
      <c r="B204" s="73">
        <v>9874</v>
      </c>
      <c r="C204" s="73">
        <v>-5197</v>
      </c>
      <c r="D204" s="73">
        <v>511</v>
      </c>
      <c r="E204" s="73">
        <v>0</v>
      </c>
      <c r="F204" s="152">
        <v>1726</v>
      </c>
      <c r="G204" s="152">
        <v>1045</v>
      </c>
      <c r="H204" s="152">
        <v>0</v>
      </c>
      <c r="I204" s="152">
        <v>25</v>
      </c>
      <c r="J204" s="73">
        <v>-8713</v>
      </c>
      <c r="K204" s="73">
        <v>0</v>
      </c>
      <c r="L204" s="73">
        <f t="shared" si="3"/>
        <v>0</v>
      </c>
      <c r="M204" s="73">
        <v>0</v>
      </c>
      <c r="N204" s="73">
        <v>209</v>
      </c>
      <c r="O204" s="73">
        <v>0</v>
      </c>
      <c r="P204" s="73">
        <v>0</v>
      </c>
      <c r="Q204" s="73">
        <v>0</v>
      </c>
      <c r="R204" s="73">
        <v>0</v>
      </c>
      <c r="S204" s="73">
        <v>4677</v>
      </c>
      <c r="T204" s="80">
        <v>770</v>
      </c>
      <c r="U204" s="73">
        <v>3907</v>
      </c>
      <c r="V204" s="73">
        <v>3907</v>
      </c>
      <c r="W204" s="73">
        <v>0</v>
      </c>
      <c r="X204" s="73">
        <v>0</v>
      </c>
      <c r="Y204" s="73">
        <v>0</v>
      </c>
    </row>
    <row r="205" spans="1:25" s="99" customFormat="1" ht="16.5" customHeight="1">
      <c r="A205" s="160" t="s">
        <v>56</v>
      </c>
      <c r="B205" s="73">
        <v>0</v>
      </c>
      <c r="C205" s="73">
        <v>241</v>
      </c>
      <c r="D205" s="73">
        <v>0</v>
      </c>
      <c r="E205" s="73">
        <v>0</v>
      </c>
      <c r="F205" s="152">
        <v>241</v>
      </c>
      <c r="G205" s="152">
        <v>0</v>
      </c>
      <c r="H205" s="152">
        <v>0</v>
      </c>
      <c r="I205" s="152">
        <v>0</v>
      </c>
      <c r="J205" s="73">
        <v>0</v>
      </c>
      <c r="K205" s="73">
        <v>0</v>
      </c>
      <c r="L205" s="73">
        <f t="shared" si="3"/>
        <v>0</v>
      </c>
      <c r="M205" s="73">
        <v>0</v>
      </c>
      <c r="N205" s="73">
        <v>0</v>
      </c>
      <c r="O205" s="73">
        <v>0</v>
      </c>
      <c r="P205" s="73">
        <v>0</v>
      </c>
      <c r="Q205" s="73">
        <v>0</v>
      </c>
      <c r="R205" s="73">
        <v>0</v>
      </c>
      <c r="S205" s="73">
        <v>241</v>
      </c>
      <c r="T205" s="80">
        <v>241</v>
      </c>
      <c r="U205" s="73">
        <v>0</v>
      </c>
      <c r="V205" s="73">
        <v>0</v>
      </c>
      <c r="W205" s="73">
        <v>0</v>
      </c>
      <c r="X205" s="73">
        <v>0</v>
      </c>
      <c r="Y205" s="73">
        <v>0</v>
      </c>
    </row>
    <row r="206" spans="1:25" s="99" customFormat="1" ht="16.5" customHeight="1">
      <c r="A206" s="160" t="s">
        <v>58</v>
      </c>
      <c r="B206" s="73">
        <v>0</v>
      </c>
      <c r="C206" s="73">
        <v>241</v>
      </c>
      <c r="D206" s="73">
        <v>0</v>
      </c>
      <c r="E206" s="73">
        <v>0</v>
      </c>
      <c r="F206" s="152">
        <v>241</v>
      </c>
      <c r="G206" s="152">
        <v>0</v>
      </c>
      <c r="H206" s="152">
        <v>0</v>
      </c>
      <c r="I206" s="152">
        <v>0</v>
      </c>
      <c r="J206" s="73">
        <v>0</v>
      </c>
      <c r="K206" s="73">
        <v>0</v>
      </c>
      <c r="L206" s="73">
        <f t="shared" si="3"/>
        <v>0</v>
      </c>
      <c r="M206" s="73">
        <v>0</v>
      </c>
      <c r="N206" s="73">
        <v>0</v>
      </c>
      <c r="O206" s="73">
        <v>0</v>
      </c>
      <c r="P206" s="73">
        <v>0</v>
      </c>
      <c r="Q206" s="73">
        <v>0</v>
      </c>
      <c r="R206" s="73">
        <v>0</v>
      </c>
      <c r="S206" s="73">
        <v>241</v>
      </c>
      <c r="T206" s="80">
        <v>241</v>
      </c>
      <c r="U206" s="73">
        <v>0</v>
      </c>
      <c r="V206" s="73">
        <v>0</v>
      </c>
      <c r="W206" s="73">
        <v>0</v>
      </c>
      <c r="X206" s="73">
        <v>0</v>
      </c>
      <c r="Y206" s="73">
        <v>0</v>
      </c>
    </row>
    <row r="207" spans="1:25" s="99" customFormat="1" ht="16.5" customHeight="1">
      <c r="A207" s="160" t="s">
        <v>67</v>
      </c>
      <c r="B207" s="73">
        <v>0</v>
      </c>
      <c r="C207" s="73">
        <v>31</v>
      </c>
      <c r="D207" s="73">
        <v>0</v>
      </c>
      <c r="E207" s="73">
        <v>0</v>
      </c>
      <c r="F207" s="152">
        <v>31</v>
      </c>
      <c r="G207" s="152">
        <v>0</v>
      </c>
      <c r="H207" s="152">
        <v>0</v>
      </c>
      <c r="I207" s="152">
        <v>0</v>
      </c>
      <c r="J207" s="73">
        <v>0</v>
      </c>
      <c r="K207" s="73">
        <v>0</v>
      </c>
      <c r="L207" s="73">
        <f t="shared" si="3"/>
        <v>0</v>
      </c>
      <c r="M207" s="73">
        <v>0</v>
      </c>
      <c r="N207" s="73">
        <v>0</v>
      </c>
      <c r="O207" s="73">
        <v>0</v>
      </c>
      <c r="P207" s="73">
        <v>0</v>
      </c>
      <c r="Q207" s="73">
        <v>0</v>
      </c>
      <c r="R207" s="73">
        <v>0</v>
      </c>
      <c r="S207" s="73">
        <v>31</v>
      </c>
      <c r="T207" s="80">
        <v>31</v>
      </c>
      <c r="U207" s="73">
        <v>0</v>
      </c>
      <c r="V207" s="73">
        <v>0</v>
      </c>
      <c r="W207" s="73">
        <v>0</v>
      </c>
      <c r="X207" s="73">
        <v>0</v>
      </c>
      <c r="Y207" s="73">
        <v>0</v>
      </c>
    </row>
    <row r="208" spans="1:25" s="99" customFormat="1" ht="28.5" customHeight="1">
      <c r="A208" s="160" t="s">
        <v>68</v>
      </c>
      <c r="B208" s="73">
        <v>0</v>
      </c>
      <c r="C208" s="73">
        <v>31</v>
      </c>
      <c r="D208" s="73">
        <v>0</v>
      </c>
      <c r="E208" s="73">
        <v>0</v>
      </c>
      <c r="F208" s="152">
        <v>31</v>
      </c>
      <c r="G208" s="152">
        <v>0</v>
      </c>
      <c r="H208" s="152">
        <v>0</v>
      </c>
      <c r="I208" s="152">
        <v>0</v>
      </c>
      <c r="J208" s="73">
        <v>0</v>
      </c>
      <c r="K208" s="73">
        <v>0</v>
      </c>
      <c r="L208" s="73">
        <f t="shared" si="3"/>
        <v>0</v>
      </c>
      <c r="M208" s="73">
        <v>0</v>
      </c>
      <c r="N208" s="73">
        <v>0</v>
      </c>
      <c r="O208" s="73">
        <v>0</v>
      </c>
      <c r="P208" s="73">
        <v>0</v>
      </c>
      <c r="Q208" s="73">
        <v>0</v>
      </c>
      <c r="R208" s="73">
        <v>0</v>
      </c>
      <c r="S208" s="73">
        <v>31</v>
      </c>
      <c r="T208" s="80">
        <v>31</v>
      </c>
      <c r="U208" s="73">
        <v>0</v>
      </c>
      <c r="V208" s="73">
        <v>0</v>
      </c>
      <c r="W208" s="73">
        <v>0</v>
      </c>
      <c r="X208" s="73">
        <v>0</v>
      </c>
      <c r="Y208" s="73">
        <v>0</v>
      </c>
    </row>
    <row r="209" spans="1:25" ht="409.5" customHeight="1" hidden="1">
      <c r="A209" s="164"/>
      <c r="B209" s="75"/>
      <c r="C209" s="75"/>
      <c r="D209" s="75"/>
      <c r="E209" s="75"/>
      <c r="F209" s="75"/>
      <c r="G209" s="153"/>
      <c r="H209" s="75"/>
      <c r="I209" s="75"/>
      <c r="J209" s="75"/>
      <c r="K209" s="75"/>
      <c r="L209" s="75"/>
      <c r="M209" s="75"/>
      <c r="N209" s="75"/>
      <c r="O209" s="75"/>
      <c r="P209" s="75"/>
      <c r="Q209" s="75"/>
      <c r="R209" s="75"/>
      <c r="S209" s="75"/>
      <c r="T209" s="77"/>
      <c r="U209" s="75"/>
      <c r="V209" s="75"/>
      <c r="W209" s="75"/>
      <c r="X209" s="75"/>
      <c r="Y209" s="75"/>
    </row>
    <row r="210" spans="1:25" ht="409.5" customHeight="1" hidden="1">
      <c r="A210" s="164"/>
      <c r="B210" s="75"/>
      <c r="C210" s="75"/>
      <c r="D210" s="75"/>
      <c r="E210" s="75"/>
      <c r="F210" s="75"/>
      <c r="G210" s="153"/>
      <c r="H210" s="75"/>
      <c r="I210" s="75"/>
      <c r="J210" s="75"/>
      <c r="K210" s="75"/>
      <c r="L210" s="75"/>
      <c r="M210" s="75"/>
      <c r="N210" s="75"/>
      <c r="O210" s="75"/>
      <c r="P210" s="75"/>
      <c r="Q210" s="75"/>
      <c r="R210" s="75"/>
      <c r="S210" s="75"/>
      <c r="T210" s="77"/>
      <c r="U210" s="75"/>
      <c r="V210" s="75"/>
      <c r="W210" s="75"/>
      <c r="X210" s="75"/>
      <c r="Y210" s="75"/>
    </row>
    <row r="211" spans="1:25" ht="409.5" customHeight="1" hidden="1">
      <c r="A211" s="164"/>
      <c r="B211" s="75"/>
      <c r="C211" s="75"/>
      <c r="D211" s="75"/>
      <c r="E211" s="75"/>
      <c r="F211" s="75"/>
      <c r="G211" s="153"/>
      <c r="H211" s="75"/>
      <c r="I211" s="75"/>
      <c r="J211" s="75"/>
      <c r="K211" s="75"/>
      <c r="L211" s="75"/>
      <c r="M211" s="75"/>
      <c r="N211" s="75"/>
      <c r="O211" s="75"/>
      <c r="P211" s="75"/>
      <c r="Q211" s="75"/>
      <c r="R211" s="75"/>
      <c r="S211" s="75"/>
      <c r="T211" s="77"/>
      <c r="U211" s="75"/>
      <c r="V211" s="75"/>
      <c r="W211" s="75"/>
      <c r="X211" s="75"/>
      <c r="Y211" s="75"/>
    </row>
    <row r="212" spans="1:25" ht="409.5" customHeight="1" hidden="1">
      <c r="A212" s="164"/>
      <c r="B212" s="75"/>
      <c r="C212" s="75"/>
      <c r="D212" s="75"/>
      <c r="E212" s="75"/>
      <c r="F212" s="75"/>
      <c r="G212" s="153"/>
      <c r="H212" s="75"/>
      <c r="I212" s="75"/>
      <c r="J212" s="75"/>
      <c r="K212" s="75"/>
      <c r="L212" s="75"/>
      <c r="M212" s="75"/>
      <c r="N212" s="75"/>
      <c r="O212" s="75"/>
      <c r="P212" s="75"/>
      <c r="Q212" s="75"/>
      <c r="R212" s="75"/>
      <c r="S212" s="75"/>
      <c r="T212" s="77"/>
      <c r="U212" s="75"/>
      <c r="V212" s="75"/>
      <c r="W212" s="75"/>
      <c r="X212" s="75"/>
      <c r="Y212" s="75"/>
    </row>
    <row r="213" spans="1:25" ht="409.5" customHeight="1" hidden="1">
      <c r="A213" s="164"/>
      <c r="B213" s="75"/>
      <c r="C213" s="75"/>
      <c r="D213" s="75"/>
      <c r="E213" s="75"/>
      <c r="F213" s="75"/>
      <c r="G213" s="153"/>
      <c r="H213" s="75"/>
      <c r="I213" s="75"/>
      <c r="J213" s="75"/>
      <c r="K213" s="75"/>
      <c r="L213" s="75"/>
      <c r="M213" s="75"/>
      <c r="N213" s="75"/>
      <c r="O213" s="75"/>
      <c r="P213" s="75"/>
      <c r="Q213" s="75"/>
      <c r="R213" s="75"/>
      <c r="S213" s="75"/>
      <c r="T213" s="77"/>
      <c r="U213" s="75"/>
      <c r="V213" s="75"/>
      <c r="W213" s="75"/>
      <c r="X213" s="75"/>
      <c r="Y213" s="75"/>
    </row>
    <row r="214" spans="1:25" ht="409.5" customHeight="1" hidden="1">
      <c r="A214" s="164"/>
      <c r="B214" s="75"/>
      <c r="C214" s="75"/>
      <c r="D214" s="75"/>
      <c r="E214" s="75"/>
      <c r="F214" s="75"/>
      <c r="G214" s="153"/>
      <c r="H214" s="75"/>
      <c r="I214" s="75"/>
      <c r="J214" s="75"/>
      <c r="K214" s="75"/>
      <c r="L214" s="75"/>
      <c r="M214" s="75"/>
      <c r="N214" s="75"/>
      <c r="O214" s="75"/>
      <c r="P214" s="75"/>
      <c r="Q214" s="75"/>
      <c r="R214" s="75"/>
      <c r="S214" s="75"/>
      <c r="T214" s="77"/>
      <c r="U214" s="75"/>
      <c r="V214" s="75"/>
      <c r="W214" s="75"/>
      <c r="X214" s="75"/>
      <c r="Y214" s="75"/>
    </row>
    <row r="215" spans="1:25" ht="409.5" customHeight="1" hidden="1">
      <c r="A215" s="164"/>
      <c r="B215" s="75"/>
      <c r="C215" s="75"/>
      <c r="D215" s="75"/>
      <c r="E215" s="75"/>
      <c r="F215" s="75"/>
      <c r="G215" s="153"/>
      <c r="H215" s="75"/>
      <c r="I215" s="75"/>
      <c r="J215" s="75"/>
      <c r="K215" s="75"/>
      <c r="L215" s="75"/>
      <c r="M215" s="75"/>
      <c r="N215" s="75"/>
      <c r="O215" s="75"/>
      <c r="P215" s="75"/>
      <c r="Q215" s="75"/>
      <c r="R215" s="75"/>
      <c r="S215" s="75"/>
      <c r="T215" s="77"/>
      <c r="U215" s="75"/>
      <c r="V215" s="75"/>
      <c r="W215" s="75"/>
      <c r="X215" s="75"/>
      <c r="Y215" s="75"/>
    </row>
    <row r="216" spans="1:25" ht="409.5" customHeight="1" hidden="1">
      <c r="A216" s="164"/>
      <c r="B216" s="75"/>
      <c r="C216" s="75"/>
      <c r="D216" s="75"/>
      <c r="E216" s="75"/>
      <c r="F216" s="75"/>
      <c r="G216" s="153"/>
      <c r="H216" s="75"/>
      <c r="I216" s="75"/>
      <c r="J216" s="75"/>
      <c r="K216" s="75"/>
      <c r="L216" s="75"/>
      <c r="M216" s="75"/>
      <c r="N216" s="75"/>
      <c r="O216" s="75"/>
      <c r="P216" s="75"/>
      <c r="Q216" s="75"/>
      <c r="R216" s="75"/>
      <c r="S216" s="75"/>
      <c r="T216" s="77"/>
      <c r="U216" s="75"/>
      <c r="V216" s="75"/>
      <c r="W216" s="75"/>
      <c r="X216" s="75"/>
      <c r="Y216" s="75"/>
    </row>
    <row r="217" spans="1:25" ht="409.5" customHeight="1" hidden="1">
      <c r="A217" s="164"/>
      <c r="B217" s="75"/>
      <c r="C217" s="75"/>
      <c r="D217" s="75"/>
      <c r="E217" s="75"/>
      <c r="F217" s="75"/>
      <c r="G217" s="153"/>
      <c r="H217" s="75"/>
      <c r="I217" s="75"/>
      <c r="J217" s="75"/>
      <c r="K217" s="75"/>
      <c r="L217" s="75"/>
      <c r="M217" s="75"/>
      <c r="N217" s="75"/>
      <c r="O217" s="75"/>
      <c r="P217" s="75"/>
      <c r="Q217" s="75"/>
      <c r="R217" s="75"/>
      <c r="S217" s="75"/>
      <c r="T217" s="77"/>
      <c r="U217" s="75"/>
      <c r="V217" s="75"/>
      <c r="W217" s="75"/>
      <c r="X217" s="75"/>
      <c r="Y217" s="75"/>
    </row>
    <row r="218" spans="1:25" ht="409.5" customHeight="1" hidden="1">
      <c r="A218" s="164"/>
      <c r="B218" s="75"/>
      <c r="C218" s="75"/>
      <c r="D218" s="75"/>
      <c r="E218" s="75"/>
      <c r="F218" s="75"/>
      <c r="G218" s="153"/>
      <c r="H218" s="75"/>
      <c r="I218" s="75"/>
      <c r="J218" s="75"/>
      <c r="K218" s="75"/>
      <c r="L218" s="75"/>
      <c r="M218" s="75"/>
      <c r="N218" s="75"/>
      <c r="O218" s="75"/>
      <c r="P218" s="75"/>
      <c r="Q218" s="75"/>
      <c r="R218" s="75"/>
      <c r="S218" s="75"/>
      <c r="T218" s="77"/>
      <c r="U218" s="75"/>
      <c r="V218" s="75"/>
      <c r="W218" s="75"/>
      <c r="X218" s="75"/>
      <c r="Y218" s="75"/>
    </row>
    <row r="219" spans="1:25" ht="409.5" customHeight="1" hidden="1">
      <c r="A219" s="164"/>
      <c r="B219" s="75"/>
      <c r="C219" s="75"/>
      <c r="D219" s="75"/>
      <c r="E219" s="75"/>
      <c r="F219" s="75"/>
      <c r="G219" s="153"/>
      <c r="H219" s="75"/>
      <c r="I219" s="75"/>
      <c r="J219" s="75"/>
      <c r="K219" s="75"/>
      <c r="L219" s="75"/>
      <c r="M219" s="75"/>
      <c r="N219" s="75"/>
      <c r="O219" s="75"/>
      <c r="P219" s="75"/>
      <c r="Q219" s="75"/>
      <c r="R219" s="75"/>
      <c r="S219" s="75"/>
      <c r="T219" s="77"/>
      <c r="U219" s="75"/>
      <c r="V219" s="75"/>
      <c r="W219" s="75"/>
      <c r="X219" s="75"/>
      <c r="Y219" s="75"/>
    </row>
    <row r="220" spans="1:25" ht="409.5" customHeight="1" hidden="1">
      <c r="A220" s="164"/>
      <c r="B220" s="75"/>
      <c r="C220" s="75"/>
      <c r="D220" s="75"/>
      <c r="E220" s="75"/>
      <c r="F220" s="75"/>
      <c r="G220" s="153"/>
      <c r="H220" s="75"/>
      <c r="I220" s="75"/>
      <c r="J220" s="75"/>
      <c r="K220" s="75"/>
      <c r="L220" s="75"/>
      <c r="M220" s="75"/>
      <c r="N220" s="75"/>
      <c r="O220" s="75"/>
      <c r="P220" s="75"/>
      <c r="Q220" s="75"/>
      <c r="R220" s="75"/>
      <c r="S220" s="75"/>
      <c r="T220" s="77"/>
      <c r="U220" s="75"/>
      <c r="V220" s="75"/>
      <c r="W220" s="75"/>
      <c r="X220" s="75"/>
      <c r="Y220" s="75"/>
    </row>
    <row r="221" spans="1:25" ht="409.5" customHeight="1" hidden="1">
      <c r="A221" s="164"/>
      <c r="B221" s="75"/>
      <c r="C221" s="75"/>
      <c r="D221" s="75"/>
      <c r="E221" s="75"/>
      <c r="F221" s="75"/>
      <c r="G221" s="153"/>
      <c r="H221" s="75"/>
      <c r="I221" s="75"/>
      <c r="J221" s="75"/>
      <c r="K221" s="75"/>
      <c r="L221" s="75"/>
      <c r="M221" s="75"/>
      <c r="N221" s="75"/>
      <c r="O221" s="75"/>
      <c r="P221" s="75"/>
      <c r="Q221" s="75"/>
      <c r="R221" s="75"/>
      <c r="S221" s="75"/>
      <c r="T221" s="77"/>
      <c r="U221" s="75"/>
      <c r="V221" s="75"/>
      <c r="W221" s="75"/>
      <c r="X221" s="75"/>
      <c r="Y221" s="75"/>
    </row>
    <row r="222" spans="1:25" ht="409.5" customHeight="1" hidden="1">
      <c r="A222" s="164"/>
      <c r="B222" s="75"/>
      <c r="C222" s="75"/>
      <c r="D222" s="75"/>
      <c r="E222" s="75"/>
      <c r="F222" s="75"/>
      <c r="G222" s="153"/>
      <c r="H222" s="75"/>
      <c r="I222" s="75"/>
      <c r="J222" s="75"/>
      <c r="K222" s="75"/>
      <c r="L222" s="75"/>
      <c r="M222" s="75"/>
      <c r="N222" s="75"/>
      <c r="O222" s="75"/>
      <c r="P222" s="75"/>
      <c r="Q222" s="75"/>
      <c r="R222" s="75"/>
      <c r="S222" s="75"/>
      <c r="T222" s="77"/>
      <c r="U222" s="75"/>
      <c r="V222" s="75"/>
      <c r="W222" s="75"/>
      <c r="X222" s="75"/>
      <c r="Y222" s="75"/>
    </row>
    <row r="223" spans="1:25" ht="409.5" customHeight="1" hidden="1">
      <c r="A223" s="164"/>
      <c r="B223" s="75"/>
      <c r="C223" s="75"/>
      <c r="D223" s="75"/>
      <c r="E223" s="75"/>
      <c r="F223" s="75"/>
      <c r="G223" s="153"/>
      <c r="H223" s="75"/>
      <c r="I223" s="75"/>
      <c r="J223" s="75"/>
      <c r="K223" s="75"/>
      <c r="L223" s="75"/>
      <c r="M223" s="75"/>
      <c r="N223" s="75"/>
      <c r="O223" s="75"/>
      <c r="P223" s="75"/>
      <c r="Q223" s="75"/>
      <c r="R223" s="75"/>
      <c r="S223" s="75"/>
      <c r="T223" s="77"/>
      <c r="U223" s="75"/>
      <c r="V223" s="75"/>
      <c r="W223" s="75"/>
      <c r="X223" s="75"/>
      <c r="Y223" s="75"/>
    </row>
    <row r="224" spans="1:25" ht="409.5" customHeight="1" hidden="1">
      <c r="A224" s="164"/>
      <c r="B224" s="75"/>
      <c r="C224" s="75"/>
      <c r="D224" s="75"/>
      <c r="E224" s="75"/>
      <c r="F224" s="75"/>
      <c r="G224" s="153"/>
      <c r="H224" s="75"/>
      <c r="I224" s="75"/>
      <c r="J224" s="75"/>
      <c r="K224" s="75"/>
      <c r="L224" s="75"/>
      <c r="M224" s="75"/>
      <c r="N224" s="75"/>
      <c r="O224" s="75"/>
      <c r="P224" s="75"/>
      <c r="Q224" s="75"/>
      <c r="R224" s="75"/>
      <c r="S224" s="75"/>
      <c r="T224" s="77"/>
      <c r="U224" s="75"/>
      <c r="V224" s="75"/>
      <c r="W224" s="75"/>
      <c r="X224" s="75"/>
      <c r="Y224" s="75"/>
    </row>
    <row r="225" spans="1:25" ht="409.5" customHeight="1" hidden="1">
      <c r="A225" s="164"/>
      <c r="B225" s="75"/>
      <c r="C225" s="75"/>
      <c r="D225" s="75"/>
      <c r="E225" s="75"/>
      <c r="F225" s="75"/>
      <c r="G225" s="153"/>
      <c r="H225" s="75"/>
      <c r="I225" s="75"/>
      <c r="J225" s="75"/>
      <c r="K225" s="75"/>
      <c r="L225" s="75"/>
      <c r="M225" s="75"/>
      <c r="N225" s="75"/>
      <c r="O225" s="75"/>
      <c r="P225" s="75"/>
      <c r="Q225" s="75"/>
      <c r="R225" s="75"/>
      <c r="S225" s="75"/>
      <c r="T225" s="77"/>
      <c r="U225" s="75"/>
      <c r="V225" s="75"/>
      <c r="W225" s="75"/>
      <c r="X225" s="75"/>
      <c r="Y225" s="75"/>
    </row>
    <row r="226" spans="1:25" ht="409.5" customHeight="1" hidden="1">
      <c r="A226" s="164"/>
      <c r="B226" s="75"/>
      <c r="C226" s="75"/>
      <c r="D226" s="75"/>
      <c r="E226" s="75"/>
      <c r="F226" s="75"/>
      <c r="G226" s="153"/>
      <c r="H226" s="75"/>
      <c r="I226" s="75"/>
      <c r="J226" s="75"/>
      <c r="K226" s="75"/>
      <c r="L226" s="75"/>
      <c r="M226" s="75"/>
      <c r="N226" s="75"/>
      <c r="O226" s="75"/>
      <c r="P226" s="75"/>
      <c r="Q226" s="75"/>
      <c r="R226" s="75"/>
      <c r="S226" s="75"/>
      <c r="T226" s="77"/>
      <c r="U226" s="75"/>
      <c r="V226" s="75"/>
      <c r="W226" s="75"/>
      <c r="X226" s="75"/>
      <c r="Y226" s="75"/>
    </row>
    <row r="227" spans="1:25" ht="409.5" customHeight="1" hidden="1">
      <c r="A227" s="164"/>
      <c r="B227" s="75"/>
      <c r="C227" s="75"/>
      <c r="D227" s="75"/>
      <c r="E227" s="75"/>
      <c r="F227" s="75"/>
      <c r="G227" s="153"/>
      <c r="H227" s="75"/>
      <c r="I227" s="75"/>
      <c r="J227" s="75"/>
      <c r="K227" s="75"/>
      <c r="L227" s="75"/>
      <c r="M227" s="75"/>
      <c r="N227" s="75"/>
      <c r="O227" s="75"/>
      <c r="P227" s="75"/>
      <c r="Q227" s="75"/>
      <c r="R227" s="75"/>
      <c r="S227" s="75"/>
      <c r="T227" s="77"/>
      <c r="U227" s="75"/>
      <c r="V227" s="75"/>
      <c r="W227" s="75"/>
      <c r="X227" s="75"/>
      <c r="Y227" s="75"/>
    </row>
    <row r="228" spans="1:25" ht="409.5" customHeight="1" hidden="1">
      <c r="A228" s="164"/>
      <c r="B228" s="75"/>
      <c r="C228" s="75"/>
      <c r="D228" s="75"/>
      <c r="E228" s="75"/>
      <c r="F228" s="75"/>
      <c r="G228" s="153"/>
      <c r="H228" s="75"/>
      <c r="I228" s="75"/>
      <c r="J228" s="75"/>
      <c r="K228" s="75"/>
      <c r="L228" s="75"/>
      <c r="M228" s="75"/>
      <c r="N228" s="75"/>
      <c r="O228" s="75"/>
      <c r="P228" s="75"/>
      <c r="Q228" s="75"/>
      <c r="R228" s="75"/>
      <c r="S228" s="75"/>
      <c r="T228" s="77"/>
      <c r="U228" s="75"/>
      <c r="V228" s="75"/>
      <c r="W228" s="75"/>
      <c r="X228" s="75"/>
      <c r="Y228" s="75"/>
    </row>
    <row r="229" spans="1:25" ht="409.5" customHeight="1" hidden="1">
      <c r="A229" s="164"/>
      <c r="B229" s="75"/>
      <c r="C229" s="75"/>
      <c r="D229" s="75"/>
      <c r="E229" s="75"/>
      <c r="F229" s="75"/>
      <c r="G229" s="153"/>
      <c r="H229" s="75"/>
      <c r="I229" s="75"/>
      <c r="J229" s="75"/>
      <c r="K229" s="75"/>
      <c r="L229" s="75"/>
      <c r="M229" s="75"/>
      <c r="N229" s="75"/>
      <c r="O229" s="75"/>
      <c r="P229" s="75"/>
      <c r="Q229" s="75"/>
      <c r="R229" s="75"/>
      <c r="S229" s="75"/>
      <c r="T229" s="77"/>
      <c r="U229" s="75"/>
      <c r="V229" s="75"/>
      <c r="W229" s="75"/>
      <c r="X229" s="75"/>
      <c r="Y229" s="75"/>
    </row>
    <row r="230" spans="1:25" ht="409.5" customHeight="1" hidden="1">
      <c r="A230" s="164"/>
      <c r="B230" s="75"/>
      <c r="C230" s="75"/>
      <c r="D230" s="75"/>
      <c r="E230" s="75"/>
      <c r="F230" s="75"/>
      <c r="G230" s="153"/>
      <c r="H230" s="75"/>
      <c r="I230" s="75"/>
      <c r="J230" s="75"/>
      <c r="K230" s="75"/>
      <c r="L230" s="75"/>
      <c r="M230" s="75"/>
      <c r="N230" s="75"/>
      <c r="O230" s="75"/>
      <c r="P230" s="75"/>
      <c r="Q230" s="75"/>
      <c r="R230" s="75"/>
      <c r="S230" s="75"/>
      <c r="T230" s="77"/>
      <c r="U230" s="75"/>
      <c r="V230" s="75"/>
      <c r="W230" s="75"/>
      <c r="X230" s="75"/>
      <c r="Y230" s="75"/>
    </row>
    <row r="231" spans="1:25" ht="409.5" customHeight="1" hidden="1">
      <c r="A231" s="164"/>
      <c r="B231" s="75"/>
      <c r="C231" s="75"/>
      <c r="D231" s="75"/>
      <c r="E231" s="75"/>
      <c r="F231" s="75"/>
      <c r="G231" s="153"/>
      <c r="H231" s="75"/>
      <c r="I231" s="75"/>
      <c r="J231" s="75"/>
      <c r="K231" s="75"/>
      <c r="L231" s="75"/>
      <c r="M231" s="75"/>
      <c r="N231" s="75"/>
      <c r="O231" s="75"/>
      <c r="P231" s="75"/>
      <c r="Q231" s="75"/>
      <c r="R231" s="75"/>
      <c r="S231" s="75"/>
      <c r="T231" s="77"/>
      <c r="U231" s="75"/>
      <c r="V231" s="75"/>
      <c r="W231" s="75"/>
      <c r="X231" s="75"/>
      <c r="Y231" s="75"/>
    </row>
    <row r="232" spans="1:25" ht="409.5" customHeight="1" hidden="1">
      <c r="A232" s="164"/>
      <c r="B232" s="75"/>
      <c r="C232" s="75"/>
      <c r="D232" s="75"/>
      <c r="E232" s="75"/>
      <c r="F232" s="75"/>
      <c r="G232" s="153"/>
      <c r="H232" s="75"/>
      <c r="I232" s="75"/>
      <c r="J232" s="75"/>
      <c r="K232" s="75"/>
      <c r="L232" s="75"/>
      <c r="M232" s="75"/>
      <c r="N232" s="75"/>
      <c r="O232" s="75"/>
      <c r="P232" s="75"/>
      <c r="Q232" s="75"/>
      <c r="R232" s="75"/>
      <c r="S232" s="75"/>
      <c r="T232" s="77"/>
      <c r="U232" s="75"/>
      <c r="V232" s="75"/>
      <c r="W232" s="75"/>
      <c r="X232" s="75"/>
      <c r="Y232" s="75"/>
    </row>
    <row r="233" spans="1:25" ht="409.5" customHeight="1" hidden="1">
      <c r="A233" s="164"/>
      <c r="B233" s="75"/>
      <c r="C233" s="75"/>
      <c r="D233" s="75"/>
      <c r="E233" s="75"/>
      <c r="F233" s="75"/>
      <c r="G233" s="153"/>
      <c r="H233" s="75"/>
      <c r="I233" s="75"/>
      <c r="J233" s="75"/>
      <c r="K233" s="75"/>
      <c r="L233" s="75"/>
      <c r="M233" s="75"/>
      <c r="N233" s="75"/>
      <c r="O233" s="75"/>
      <c r="P233" s="75"/>
      <c r="Q233" s="75"/>
      <c r="R233" s="75"/>
      <c r="S233" s="75"/>
      <c r="T233" s="77"/>
      <c r="U233" s="75"/>
      <c r="V233" s="75"/>
      <c r="W233" s="75"/>
      <c r="X233" s="75"/>
      <c r="Y233" s="75"/>
    </row>
    <row r="234" spans="1:25" ht="409.5" customHeight="1" hidden="1">
      <c r="A234" s="164"/>
      <c r="B234" s="75"/>
      <c r="C234" s="75"/>
      <c r="D234" s="75"/>
      <c r="E234" s="75"/>
      <c r="F234" s="75"/>
      <c r="G234" s="153"/>
      <c r="H234" s="75"/>
      <c r="I234" s="75"/>
      <c r="J234" s="75"/>
      <c r="K234" s="75"/>
      <c r="L234" s="75"/>
      <c r="M234" s="75"/>
      <c r="N234" s="75"/>
      <c r="O234" s="75"/>
      <c r="P234" s="75"/>
      <c r="Q234" s="75"/>
      <c r="R234" s="75"/>
      <c r="S234" s="75"/>
      <c r="T234" s="77"/>
      <c r="U234" s="75"/>
      <c r="V234" s="75"/>
      <c r="W234" s="75"/>
      <c r="X234" s="75"/>
      <c r="Y234" s="75"/>
    </row>
    <row r="235" spans="1:25" ht="409.5" customHeight="1" hidden="1">
      <c r="A235" s="164"/>
      <c r="B235" s="75"/>
      <c r="C235" s="75"/>
      <c r="D235" s="75"/>
      <c r="E235" s="75"/>
      <c r="F235" s="75"/>
      <c r="G235" s="153"/>
      <c r="H235" s="75"/>
      <c r="I235" s="75"/>
      <c r="J235" s="75"/>
      <c r="K235" s="75"/>
      <c r="L235" s="75"/>
      <c r="M235" s="75"/>
      <c r="N235" s="75"/>
      <c r="O235" s="75"/>
      <c r="P235" s="75"/>
      <c r="Q235" s="75"/>
      <c r="R235" s="75"/>
      <c r="S235" s="75"/>
      <c r="T235" s="77"/>
      <c r="U235" s="75"/>
      <c r="V235" s="75"/>
      <c r="W235" s="75"/>
      <c r="X235" s="75"/>
      <c r="Y235" s="75"/>
    </row>
    <row r="236" spans="1:25" ht="409.5" customHeight="1" hidden="1">
      <c r="A236" s="164"/>
      <c r="B236" s="75"/>
      <c r="C236" s="75"/>
      <c r="D236" s="75"/>
      <c r="E236" s="75"/>
      <c r="F236" s="75"/>
      <c r="G236" s="153"/>
      <c r="H236" s="75"/>
      <c r="I236" s="75"/>
      <c r="J236" s="75"/>
      <c r="K236" s="75"/>
      <c r="L236" s="75"/>
      <c r="M236" s="75"/>
      <c r="N236" s="75"/>
      <c r="O236" s="75"/>
      <c r="P236" s="75"/>
      <c r="Q236" s="75"/>
      <c r="R236" s="75"/>
      <c r="S236" s="75"/>
      <c r="T236" s="77"/>
      <c r="U236" s="75"/>
      <c r="V236" s="75"/>
      <c r="W236" s="75"/>
      <c r="X236" s="75"/>
      <c r="Y236" s="75"/>
    </row>
    <row r="237" spans="1:25" ht="409.5" customHeight="1" hidden="1">
      <c r="A237" s="164"/>
      <c r="B237" s="75"/>
      <c r="C237" s="75"/>
      <c r="D237" s="75"/>
      <c r="E237" s="75"/>
      <c r="F237" s="75"/>
      <c r="G237" s="153"/>
      <c r="H237" s="75"/>
      <c r="I237" s="75"/>
      <c r="J237" s="75"/>
      <c r="K237" s="75"/>
      <c r="L237" s="75"/>
      <c r="M237" s="75"/>
      <c r="N237" s="75"/>
      <c r="O237" s="75"/>
      <c r="P237" s="75"/>
      <c r="Q237" s="75"/>
      <c r="R237" s="75"/>
      <c r="S237" s="75"/>
      <c r="T237" s="77"/>
      <c r="U237" s="75"/>
      <c r="V237" s="75"/>
      <c r="W237" s="75"/>
      <c r="X237" s="75"/>
      <c r="Y237" s="75"/>
    </row>
    <row r="238" spans="1:25" ht="409.5" customHeight="1" hidden="1">
      <c r="A238" s="164"/>
      <c r="B238" s="75"/>
      <c r="C238" s="75"/>
      <c r="D238" s="75"/>
      <c r="E238" s="75"/>
      <c r="F238" s="75"/>
      <c r="G238" s="153"/>
      <c r="H238" s="75"/>
      <c r="I238" s="75"/>
      <c r="J238" s="75"/>
      <c r="K238" s="75"/>
      <c r="L238" s="75"/>
      <c r="M238" s="75"/>
      <c r="N238" s="75"/>
      <c r="O238" s="75"/>
      <c r="P238" s="75"/>
      <c r="Q238" s="75"/>
      <c r="R238" s="75"/>
      <c r="S238" s="75"/>
      <c r="T238" s="77"/>
      <c r="U238" s="75"/>
      <c r="V238" s="75"/>
      <c r="W238" s="75"/>
      <c r="X238" s="75"/>
      <c r="Y238" s="75"/>
    </row>
    <row r="239" spans="1:25" ht="409.5" customHeight="1" hidden="1">
      <c r="A239" s="164"/>
      <c r="B239" s="75"/>
      <c r="C239" s="75"/>
      <c r="D239" s="75"/>
      <c r="E239" s="75"/>
      <c r="F239" s="75"/>
      <c r="G239" s="153"/>
      <c r="H239" s="75"/>
      <c r="I239" s="75"/>
      <c r="J239" s="75"/>
      <c r="K239" s="75"/>
      <c r="L239" s="75"/>
      <c r="M239" s="75"/>
      <c r="N239" s="75"/>
      <c r="O239" s="75"/>
      <c r="P239" s="75"/>
      <c r="Q239" s="75"/>
      <c r="R239" s="75"/>
      <c r="S239" s="75"/>
      <c r="T239" s="77"/>
      <c r="U239" s="75"/>
      <c r="V239" s="75"/>
      <c r="W239" s="75"/>
      <c r="X239" s="75"/>
      <c r="Y239" s="75"/>
    </row>
    <row r="240" spans="1:25" ht="409.5" customHeight="1" hidden="1">
      <c r="A240" s="164"/>
      <c r="B240" s="75"/>
      <c r="C240" s="75"/>
      <c r="D240" s="75"/>
      <c r="E240" s="75"/>
      <c r="F240" s="75"/>
      <c r="G240" s="153"/>
      <c r="H240" s="75"/>
      <c r="I240" s="75"/>
      <c r="J240" s="75"/>
      <c r="K240" s="75"/>
      <c r="L240" s="75"/>
      <c r="M240" s="75"/>
      <c r="N240" s="75"/>
      <c r="O240" s="75"/>
      <c r="P240" s="75"/>
      <c r="Q240" s="75"/>
      <c r="R240" s="75"/>
      <c r="S240" s="75"/>
      <c r="T240" s="77"/>
      <c r="U240" s="75"/>
      <c r="V240" s="75"/>
      <c r="W240" s="75"/>
      <c r="X240" s="75"/>
      <c r="Y240" s="75"/>
    </row>
    <row r="241" spans="1:25" ht="409.5" customHeight="1" hidden="1">
      <c r="A241" s="164"/>
      <c r="B241" s="75"/>
      <c r="C241" s="75"/>
      <c r="D241" s="75"/>
      <c r="E241" s="75"/>
      <c r="F241" s="75"/>
      <c r="G241" s="153"/>
      <c r="H241" s="75"/>
      <c r="I241" s="75"/>
      <c r="J241" s="75"/>
      <c r="K241" s="75"/>
      <c r="L241" s="75"/>
      <c r="M241" s="75"/>
      <c r="N241" s="75"/>
      <c r="O241" s="75"/>
      <c r="P241" s="75"/>
      <c r="Q241" s="75"/>
      <c r="R241" s="75"/>
      <c r="S241" s="75"/>
      <c r="T241" s="77"/>
      <c r="U241" s="75"/>
      <c r="V241" s="75"/>
      <c r="W241" s="75"/>
      <c r="X241" s="75"/>
      <c r="Y241" s="75"/>
    </row>
    <row r="242" spans="1:25" ht="409.5" customHeight="1" hidden="1">
      <c r="A242" s="160"/>
      <c r="B242" s="73"/>
      <c r="C242" s="73"/>
      <c r="D242" s="73"/>
      <c r="E242" s="73"/>
      <c r="F242" s="73"/>
      <c r="G242" s="152"/>
      <c r="H242" s="73"/>
      <c r="I242" s="73"/>
      <c r="J242" s="73"/>
      <c r="K242" s="73"/>
      <c r="L242" s="73"/>
      <c r="M242" s="73"/>
      <c r="N242" s="73"/>
      <c r="O242" s="73"/>
      <c r="P242" s="73"/>
      <c r="Q242" s="73"/>
      <c r="R242" s="73"/>
      <c r="S242" s="73"/>
      <c r="T242" s="73"/>
      <c r="U242" s="73"/>
      <c r="V242" s="73"/>
      <c r="W242" s="73"/>
      <c r="X242" s="73"/>
      <c r="Y242" s="73"/>
    </row>
    <row r="243" spans="1:25" ht="409.5" customHeight="1" hidden="1">
      <c r="A243" s="160"/>
      <c r="B243" s="73"/>
      <c r="C243" s="73"/>
      <c r="D243" s="73"/>
      <c r="E243" s="73"/>
      <c r="F243" s="73"/>
      <c r="G243" s="152"/>
      <c r="H243" s="73"/>
      <c r="I243" s="73"/>
      <c r="J243" s="73"/>
      <c r="K243" s="73"/>
      <c r="L243" s="73"/>
      <c r="M243" s="73"/>
      <c r="N243" s="73"/>
      <c r="O243" s="73"/>
      <c r="P243" s="73"/>
      <c r="Q243" s="73"/>
      <c r="R243" s="73"/>
      <c r="S243" s="73"/>
      <c r="T243" s="73"/>
      <c r="U243" s="73"/>
      <c r="V243" s="73"/>
      <c r="W243" s="73"/>
      <c r="X243" s="73"/>
      <c r="Y243" s="73"/>
    </row>
    <row r="244" spans="1:25" ht="409.5" customHeight="1" hidden="1">
      <c r="A244" s="160"/>
      <c r="B244" s="73"/>
      <c r="C244" s="73"/>
      <c r="D244" s="73"/>
      <c r="E244" s="73"/>
      <c r="F244" s="73"/>
      <c r="G244" s="152"/>
      <c r="H244" s="73"/>
      <c r="I244" s="73"/>
      <c r="J244" s="73"/>
      <c r="K244" s="73"/>
      <c r="L244" s="73"/>
      <c r="M244" s="73"/>
      <c r="N244" s="73"/>
      <c r="O244" s="73"/>
      <c r="P244" s="73"/>
      <c r="Q244" s="73"/>
      <c r="R244" s="73"/>
      <c r="S244" s="73"/>
      <c r="T244" s="73"/>
      <c r="U244" s="73"/>
      <c r="V244" s="73"/>
      <c r="W244" s="73"/>
      <c r="X244" s="73"/>
      <c r="Y244" s="73"/>
    </row>
    <row r="245" spans="1:25" ht="409.5" customHeight="1" hidden="1">
      <c r="A245" s="160"/>
      <c r="B245" s="73"/>
      <c r="C245" s="73"/>
      <c r="D245" s="73"/>
      <c r="E245" s="73"/>
      <c r="F245" s="73"/>
      <c r="G245" s="152"/>
      <c r="H245" s="73"/>
      <c r="I245" s="73"/>
      <c r="J245" s="73"/>
      <c r="K245" s="73"/>
      <c r="L245" s="73"/>
      <c r="M245" s="73"/>
      <c r="N245" s="73"/>
      <c r="O245" s="73"/>
      <c r="P245" s="73"/>
      <c r="Q245" s="73"/>
      <c r="R245" s="73"/>
      <c r="S245" s="73"/>
      <c r="T245" s="73"/>
      <c r="U245" s="73"/>
      <c r="V245" s="73"/>
      <c r="W245" s="73"/>
      <c r="X245" s="73"/>
      <c r="Y245" s="73"/>
    </row>
    <row r="246" spans="1:25" ht="409.5" customHeight="1" hidden="1">
      <c r="A246" s="160"/>
      <c r="B246" s="73"/>
      <c r="C246" s="73"/>
      <c r="D246" s="73"/>
      <c r="E246" s="73"/>
      <c r="F246" s="73"/>
      <c r="G246" s="152"/>
      <c r="H246" s="73"/>
      <c r="I246" s="73"/>
      <c r="J246" s="73"/>
      <c r="K246" s="73"/>
      <c r="L246" s="73"/>
      <c r="M246" s="73"/>
      <c r="N246" s="73"/>
      <c r="O246" s="73"/>
      <c r="P246" s="73"/>
      <c r="Q246" s="73"/>
      <c r="R246" s="73"/>
      <c r="S246" s="73"/>
      <c r="T246" s="73"/>
      <c r="U246" s="73"/>
      <c r="V246" s="73"/>
      <c r="W246" s="73"/>
      <c r="X246" s="73"/>
      <c r="Y246" s="73"/>
    </row>
    <row r="247" spans="1:25" ht="409.5" customHeight="1" hidden="1">
      <c r="A247" s="160"/>
      <c r="B247" s="73"/>
      <c r="C247" s="73"/>
      <c r="D247" s="73"/>
      <c r="E247" s="73"/>
      <c r="F247" s="73"/>
      <c r="G247" s="152"/>
      <c r="H247" s="73"/>
      <c r="I247" s="73"/>
      <c r="J247" s="73"/>
      <c r="K247" s="73"/>
      <c r="L247" s="73"/>
      <c r="M247" s="73"/>
      <c r="N247" s="73"/>
      <c r="O247" s="73"/>
      <c r="P247" s="73"/>
      <c r="Q247" s="73"/>
      <c r="R247" s="73"/>
      <c r="S247" s="73"/>
      <c r="T247" s="73"/>
      <c r="U247" s="73"/>
      <c r="V247" s="73"/>
      <c r="W247" s="73"/>
      <c r="X247" s="73"/>
      <c r="Y247" s="73"/>
    </row>
    <row r="248" spans="1:25" ht="409.5" customHeight="1" hidden="1">
      <c r="A248" s="160"/>
      <c r="B248" s="73"/>
      <c r="C248" s="73"/>
      <c r="D248" s="73"/>
      <c r="E248" s="73"/>
      <c r="F248" s="73"/>
      <c r="G248" s="152"/>
      <c r="H248" s="73"/>
      <c r="I248" s="73"/>
      <c r="J248" s="73"/>
      <c r="K248" s="73"/>
      <c r="L248" s="73"/>
      <c r="M248" s="73"/>
      <c r="N248" s="73"/>
      <c r="O248" s="73"/>
      <c r="P248" s="73"/>
      <c r="Q248" s="73"/>
      <c r="R248" s="73"/>
      <c r="S248" s="73"/>
      <c r="T248" s="73"/>
      <c r="U248" s="73"/>
      <c r="V248" s="73"/>
      <c r="W248" s="73"/>
      <c r="X248" s="73"/>
      <c r="Y248" s="73"/>
    </row>
    <row r="249" spans="1:25" ht="409.5" customHeight="1" hidden="1">
      <c r="A249" s="160"/>
      <c r="B249" s="73"/>
      <c r="C249" s="73"/>
      <c r="D249" s="73"/>
      <c r="E249" s="73"/>
      <c r="F249" s="73"/>
      <c r="G249" s="152"/>
      <c r="H249" s="73"/>
      <c r="I249" s="73"/>
      <c r="J249" s="73"/>
      <c r="K249" s="73"/>
      <c r="L249" s="73"/>
      <c r="M249" s="73"/>
      <c r="N249" s="73"/>
      <c r="O249" s="73"/>
      <c r="P249" s="73"/>
      <c r="Q249" s="73"/>
      <c r="R249" s="73"/>
      <c r="S249" s="73"/>
      <c r="T249" s="73"/>
      <c r="U249" s="73"/>
      <c r="V249" s="73"/>
      <c r="W249" s="73"/>
      <c r="X249" s="73"/>
      <c r="Y249" s="73"/>
    </row>
    <row r="250" spans="1:25" ht="409.5" customHeight="1" hidden="1">
      <c r="A250" s="160"/>
      <c r="B250" s="73"/>
      <c r="C250" s="73"/>
      <c r="D250" s="73"/>
      <c r="E250" s="73"/>
      <c r="F250" s="73"/>
      <c r="G250" s="152"/>
      <c r="H250" s="73"/>
      <c r="I250" s="73"/>
      <c r="J250" s="73"/>
      <c r="K250" s="73"/>
      <c r="L250" s="73"/>
      <c r="M250" s="73"/>
      <c r="N250" s="73"/>
      <c r="O250" s="73"/>
      <c r="P250" s="73"/>
      <c r="Q250" s="73"/>
      <c r="R250" s="73"/>
      <c r="S250" s="73"/>
      <c r="T250" s="73"/>
      <c r="U250" s="73"/>
      <c r="V250" s="73"/>
      <c r="W250" s="73"/>
      <c r="X250" s="73"/>
      <c r="Y250" s="73"/>
    </row>
    <row r="251" spans="1:25" ht="409.5" customHeight="1" hidden="1">
      <c r="A251" s="160"/>
      <c r="B251" s="73"/>
      <c r="C251" s="73"/>
      <c r="D251" s="73"/>
      <c r="E251" s="73"/>
      <c r="F251" s="73"/>
      <c r="G251" s="152"/>
      <c r="H251" s="73"/>
      <c r="I251" s="73"/>
      <c r="J251" s="73"/>
      <c r="K251" s="73"/>
      <c r="L251" s="73"/>
      <c r="M251" s="73"/>
      <c r="N251" s="73"/>
      <c r="O251" s="73"/>
      <c r="P251" s="73"/>
      <c r="Q251" s="73"/>
      <c r="R251" s="73"/>
      <c r="S251" s="73"/>
      <c r="T251" s="73"/>
      <c r="U251" s="73"/>
      <c r="V251" s="73"/>
      <c r="W251" s="73"/>
      <c r="X251" s="73"/>
      <c r="Y251" s="73"/>
    </row>
    <row r="252" spans="1:25" ht="409.5" customHeight="1" hidden="1">
      <c r="A252" s="160"/>
      <c r="B252" s="73"/>
      <c r="C252" s="73"/>
      <c r="D252" s="73"/>
      <c r="E252" s="73"/>
      <c r="F252" s="73"/>
      <c r="G252" s="152"/>
      <c r="H252" s="73"/>
      <c r="I252" s="73"/>
      <c r="J252" s="73"/>
      <c r="K252" s="73"/>
      <c r="L252" s="73"/>
      <c r="M252" s="73"/>
      <c r="N252" s="73"/>
      <c r="O252" s="73"/>
      <c r="P252" s="73"/>
      <c r="Q252" s="73"/>
      <c r="R252" s="73"/>
      <c r="S252" s="73"/>
      <c r="T252" s="73"/>
      <c r="U252" s="73"/>
      <c r="V252" s="73"/>
      <c r="W252" s="73"/>
      <c r="X252" s="73"/>
      <c r="Y252" s="73"/>
    </row>
    <row r="253" spans="1:25" ht="409.5" customHeight="1" hidden="1">
      <c r="A253" s="160"/>
      <c r="B253" s="73"/>
      <c r="C253" s="73"/>
      <c r="D253" s="73"/>
      <c r="E253" s="73"/>
      <c r="F253" s="73"/>
      <c r="G253" s="152"/>
      <c r="H253" s="73"/>
      <c r="I253" s="73"/>
      <c r="J253" s="73"/>
      <c r="K253" s="73"/>
      <c r="L253" s="73"/>
      <c r="M253" s="73"/>
      <c r="N253" s="73"/>
      <c r="O253" s="73"/>
      <c r="P253" s="73"/>
      <c r="Q253" s="73"/>
      <c r="R253" s="73"/>
      <c r="S253" s="73"/>
      <c r="T253" s="73"/>
      <c r="U253" s="73"/>
      <c r="V253" s="73"/>
      <c r="W253" s="73"/>
      <c r="X253" s="73"/>
      <c r="Y253" s="73"/>
    </row>
    <row r="254" spans="1:25" ht="409.5" customHeight="1" hidden="1">
      <c r="A254" s="160"/>
      <c r="B254" s="73"/>
      <c r="C254" s="73"/>
      <c r="D254" s="73"/>
      <c r="E254" s="73"/>
      <c r="F254" s="73"/>
      <c r="G254" s="152"/>
      <c r="H254" s="73"/>
      <c r="I254" s="73"/>
      <c r="J254" s="73"/>
      <c r="K254" s="73"/>
      <c r="L254" s="73"/>
      <c r="M254" s="73"/>
      <c r="N254" s="73"/>
      <c r="O254" s="73"/>
      <c r="P254" s="73"/>
      <c r="Q254" s="73"/>
      <c r="R254" s="73"/>
      <c r="S254" s="73"/>
      <c r="T254" s="73"/>
      <c r="U254" s="73"/>
      <c r="V254" s="73"/>
      <c r="W254" s="73"/>
      <c r="X254" s="73"/>
      <c r="Y254" s="73"/>
    </row>
    <row r="255" spans="1:25" ht="409.5" customHeight="1" hidden="1">
      <c r="A255" s="160"/>
      <c r="B255" s="73"/>
      <c r="C255" s="73"/>
      <c r="D255" s="73"/>
      <c r="E255" s="73"/>
      <c r="F255" s="73"/>
      <c r="G255" s="152"/>
      <c r="H255" s="73"/>
      <c r="I255" s="73"/>
      <c r="J255" s="73"/>
      <c r="K255" s="73"/>
      <c r="L255" s="73"/>
      <c r="M255" s="73"/>
      <c r="N255" s="73"/>
      <c r="O255" s="73"/>
      <c r="P255" s="73"/>
      <c r="Q255" s="73"/>
      <c r="R255" s="73"/>
      <c r="S255" s="73"/>
      <c r="T255" s="73"/>
      <c r="U255" s="73"/>
      <c r="V255" s="73"/>
      <c r="W255" s="73"/>
      <c r="X255" s="73"/>
      <c r="Y255" s="73"/>
    </row>
    <row r="256" spans="1:25" ht="16.5" customHeight="1">
      <c r="A256" s="160"/>
      <c r="B256" s="73"/>
      <c r="C256" s="73"/>
      <c r="D256" s="73"/>
      <c r="E256" s="73"/>
      <c r="F256" s="73"/>
      <c r="G256" s="152"/>
      <c r="H256" s="73"/>
      <c r="I256" s="73"/>
      <c r="J256" s="73"/>
      <c r="K256" s="73"/>
      <c r="L256" s="73"/>
      <c r="M256" s="73"/>
      <c r="N256" s="73"/>
      <c r="O256" s="73"/>
      <c r="P256" s="73"/>
      <c r="Q256" s="73"/>
      <c r="R256" s="73"/>
      <c r="S256" s="73"/>
      <c r="T256" s="73"/>
      <c r="U256" s="73"/>
      <c r="V256" s="73"/>
      <c r="W256" s="73"/>
      <c r="X256" s="73"/>
      <c r="Y256" s="73"/>
    </row>
    <row r="257" spans="1:25" ht="16.5" customHeight="1">
      <c r="A257" s="160"/>
      <c r="B257" s="73"/>
      <c r="C257" s="73"/>
      <c r="D257" s="73"/>
      <c r="E257" s="73"/>
      <c r="F257" s="73"/>
      <c r="G257" s="152"/>
      <c r="H257" s="73"/>
      <c r="I257" s="73"/>
      <c r="J257" s="73"/>
      <c r="K257" s="73"/>
      <c r="L257" s="73"/>
      <c r="M257" s="73"/>
      <c r="N257" s="73"/>
      <c r="O257" s="73"/>
      <c r="P257" s="73"/>
      <c r="Q257" s="73"/>
      <c r="R257" s="73"/>
      <c r="S257" s="73"/>
      <c r="T257" s="73"/>
      <c r="U257" s="73"/>
      <c r="V257" s="73"/>
      <c r="W257" s="73"/>
      <c r="X257" s="73"/>
      <c r="Y257" s="73"/>
    </row>
    <row r="258" spans="1:25" ht="16.5" customHeight="1">
      <c r="A258" s="160"/>
      <c r="B258" s="73"/>
      <c r="C258" s="73"/>
      <c r="D258" s="73"/>
      <c r="E258" s="73"/>
      <c r="F258" s="73"/>
      <c r="G258" s="152"/>
      <c r="H258" s="73"/>
      <c r="I258" s="73"/>
      <c r="J258" s="73"/>
      <c r="K258" s="73"/>
      <c r="L258" s="73"/>
      <c r="M258" s="73"/>
      <c r="N258" s="73"/>
      <c r="O258" s="73"/>
      <c r="P258" s="73"/>
      <c r="Q258" s="73"/>
      <c r="R258" s="73"/>
      <c r="S258" s="73"/>
      <c r="T258" s="73"/>
      <c r="U258" s="73"/>
      <c r="V258" s="73"/>
      <c r="W258" s="73"/>
      <c r="X258" s="73"/>
      <c r="Y258" s="73"/>
    </row>
    <row r="259" spans="1:25" ht="16.5" customHeight="1">
      <c r="A259" s="160"/>
      <c r="B259" s="73"/>
      <c r="C259" s="73"/>
      <c r="D259" s="73"/>
      <c r="E259" s="73"/>
      <c r="F259" s="73"/>
      <c r="G259" s="152"/>
      <c r="H259" s="73"/>
      <c r="I259" s="73"/>
      <c r="J259" s="73"/>
      <c r="K259" s="73"/>
      <c r="L259" s="73"/>
      <c r="M259" s="73"/>
      <c r="N259" s="73"/>
      <c r="O259" s="73"/>
      <c r="P259" s="73"/>
      <c r="Q259" s="73"/>
      <c r="R259" s="73"/>
      <c r="S259" s="73"/>
      <c r="T259" s="73"/>
      <c r="U259" s="73"/>
      <c r="V259" s="73"/>
      <c r="W259" s="73"/>
      <c r="X259" s="73"/>
      <c r="Y259" s="73"/>
    </row>
    <row r="260" spans="1:25" ht="16.5" customHeight="1">
      <c r="A260" s="160"/>
      <c r="B260" s="73"/>
      <c r="C260" s="73"/>
      <c r="D260" s="73"/>
      <c r="E260" s="73"/>
      <c r="F260" s="73"/>
      <c r="G260" s="152"/>
      <c r="H260" s="73"/>
      <c r="I260" s="73"/>
      <c r="J260" s="73"/>
      <c r="K260" s="73"/>
      <c r="L260" s="73"/>
      <c r="M260" s="73"/>
      <c r="N260" s="73"/>
      <c r="O260" s="73"/>
      <c r="P260" s="73"/>
      <c r="Q260" s="73"/>
      <c r="R260" s="73"/>
      <c r="S260" s="73"/>
      <c r="T260" s="73"/>
      <c r="U260" s="73"/>
      <c r="V260" s="73"/>
      <c r="W260" s="73"/>
      <c r="X260" s="73"/>
      <c r="Y260" s="73"/>
    </row>
    <row r="261" spans="1:25" ht="16.5" customHeight="1">
      <c r="A261" s="160"/>
      <c r="B261" s="73"/>
      <c r="C261" s="73"/>
      <c r="D261" s="73"/>
      <c r="E261" s="73"/>
      <c r="F261" s="73"/>
      <c r="G261" s="152"/>
      <c r="H261" s="73"/>
      <c r="I261" s="73"/>
      <c r="J261" s="73"/>
      <c r="K261" s="73"/>
      <c r="L261" s="73"/>
      <c r="M261" s="73"/>
      <c r="N261" s="73"/>
      <c r="O261" s="73"/>
      <c r="P261" s="73"/>
      <c r="Q261" s="73"/>
      <c r="R261" s="73"/>
      <c r="S261" s="73"/>
      <c r="T261" s="73"/>
      <c r="U261" s="73"/>
      <c r="V261" s="73"/>
      <c r="W261" s="73"/>
      <c r="X261" s="73"/>
      <c r="Y261" s="73"/>
    </row>
    <row r="262" spans="1:25" ht="16.5" customHeight="1">
      <c r="A262" s="160"/>
      <c r="B262" s="73"/>
      <c r="C262" s="73"/>
      <c r="D262" s="73"/>
      <c r="E262" s="73"/>
      <c r="F262" s="73"/>
      <c r="G262" s="152"/>
      <c r="H262" s="73"/>
      <c r="I262" s="73"/>
      <c r="J262" s="73"/>
      <c r="K262" s="73"/>
      <c r="L262" s="73"/>
      <c r="M262" s="73"/>
      <c r="N262" s="73"/>
      <c r="O262" s="73"/>
      <c r="P262" s="73"/>
      <c r="Q262" s="73"/>
      <c r="R262" s="73"/>
      <c r="S262" s="73"/>
      <c r="T262" s="73"/>
      <c r="U262" s="73"/>
      <c r="V262" s="73"/>
      <c r="W262" s="73"/>
      <c r="X262" s="73"/>
      <c r="Y262" s="73"/>
    </row>
    <row r="263" spans="1:25" ht="17.25" customHeight="1">
      <c r="A263" s="160"/>
      <c r="B263" s="73"/>
      <c r="C263" s="73"/>
      <c r="D263" s="73"/>
      <c r="E263" s="73"/>
      <c r="F263" s="73"/>
      <c r="G263" s="152"/>
      <c r="H263" s="73"/>
      <c r="I263" s="73"/>
      <c r="J263" s="73"/>
      <c r="K263" s="73"/>
      <c r="L263" s="73"/>
      <c r="M263" s="73"/>
      <c r="N263" s="73"/>
      <c r="O263" s="73"/>
      <c r="P263" s="73"/>
      <c r="Q263" s="73"/>
      <c r="R263" s="73"/>
      <c r="S263" s="73"/>
      <c r="T263" s="73"/>
      <c r="U263" s="73"/>
      <c r="V263" s="73"/>
      <c r="W263" s="73"/>
      <c r="X263" s="73"/>
      <c r="Y263" s="73"/>
    </row>
    <row r="264" spans="1:25" ht="17.25" customHeight="1">
      <c r="A264" s="160"/>
      <c r="B264" s="73"/>
      <c r="C264" s="73"/>
      <c r="D264" s="73"/>
      <c r="E264" s="73"/>
      <c r="F264" s="73"/>
      <c r="G264" s="152"/>
      <c r="H264" s="73"/>
      <c r="I264" s="73"/>
      <c r="J264" s="73"/>
      <c r="K264" s="73"/>
      <c r="L264" s="73"/>
      <c r="M264" s="73"/>
      <c r="N264" s="73"/>
      <c r="O264" s="73"/>
      <c r="P264" s="73"/>
      <c r="Q264" s="73"/>
      <c r="R264" s="73"/>
      <c r="S264" s="73"/>
      <c r="T264" s="73"/>
      <c r="U264" s="73"/>
      <c r="V264" s="73"/>
      <c r="W264" s="73"/>
      <c r="X264" s="73"/>
      <c r="Y264" s="73"/>
    </row>
    <row r="265" spans="1:25" ht="17.25" customHeight="1">
      <c r="A265" s="160"/>
      <c r="B265" s="73"/>
      <c r="C265" s="73"/>
      <c r="D265" s="73"/>
      <c r="E265" s="73"/>
      <c r="F265" s="73"/>
      <c r="G265" s="152"/>
      <c r="H265" s="73"/>
      <c r="I265" s="73"/>
      <c r="J265" s="73"/>
      <c r="K265" s="73"/>
      <c r="L265" s="73"/>
      <c r="M265" s="73"/>
      <c r="N265" s="73"/>
      <c r="O265" s="73"/>
      <c r="P265" s="73"/>
      <c r="Q265" s="73"/>
      <c r="R265" s="73"/>
      <c r="S265" s="73"/>
      <c r="T265" s="73"/>
      <c r="U265" s="73"/>
      <c r="V265" s="73"/>
      <c r="W265" s="73"/>
      <c r="X265" s="73"/>
      <c r="Y265" s="73"/>
    </row>
    <row r="266" spans="1:25" ht="17.25" customHeight="1">
      <c r="A266" s="160"/>
      <c r="B266" s="73"/>
      <c r="C266" s="73"/>
      <c r="D266" s="73"/>
      <c r="E266" s="73"/>
      <c r="F266" s="73"/>
      <c r="G266" s="152"/>
      <c r="H266" s="73"/>
      <c r="I266" s="73"/>
      <c r="J266" s="73"/>
      <c r="K266" s="73"/>
      <c r="L266" s="73"/>
      <c r="M266" s="73"/>
      <c r="N266" s="73"/>
      <c r="O266" s="73"/>
      <c r="P266" s="73"/>
      <c r="Q266" s="73"/>
      <c r="R266" s="73"/>
      <c r="S266" s="73"/>
      <c r="T266" s="73"/>
      <c r="U266" s="73"/>
      <c r="V266" s="73"/>
      <c r="W266" s="73"/>
      <c r="X266" s="73"/>
      <c r="Y266" s="73"/>
    </row>
    <row r="267" spans="1:25" ht="17.25" customHeight="1">
      <c r="A267" s="160"/>
      <c r="B267" s="73"/>
      <c r="C267" s="73"/>
      <c r="D267" s="73"/>
      <c r="E267" s="73"/>
      <c r="F267" s="73"/>
      <c r="G267" s="152"/>
      <c r="H267" s="73"/>
      <c r="I267" s="73"/>
      <c r="J267" s="73"/>
      <c r="K267" s="73"/>
      <c r="L267" s="73"/>
      <c r="M267" s="73"/>
      <c r="N267" s="73"/>
      <c r="O267" s="73"/>
      <c r="P267" s="73"/>
      <c r="Q267" s="73"/>
      <c r="R267" s="73"/>
      <c r="S267" s="73"/>
      <c r="T267" s="73"/>
      <c r="U267" s="73"/>
      <c r="V267" s="73"/>
      <c r="W267" s="73"/>
      <c r="X267" s="73"/>
      <c r="Y267" s="73"/>
    </row>
    <row r="268" spans="1:25" ht="17.25" customHeight="1">
      <c r="A268" s="160"/>
      <c r="B268" s="73"/>
      <c r="C268" s="73"/>
      <c r="D268" s="73"/>
      <c r="E268" s="73"/>
      <c r="F268" s="73"/>
      <c r="G268" s="152"/>
      <c r="H268" s="73"/>
      <c r="I268" s="73"/>
      <c r="J268" s="73"/>
      <c r="K268" s="73"/>
      <c r="L268" s="73"/>
      <c r="M268" s="73"/>
      <c r="N268" s="73"/>
      <c r="O268" s="73"/>
      <c r="P268" s="73"/>
      <c r="Q268" s="73"/>
      <c r="R268" s="73"/>
      <c r="S268" s="73"/>
      <c r="T268" s="73"/>
      <c r="U268" s="73"/>
      <c r="V268" s="73"/>
      <c r="W268" s="73"/>
      <c r="X268" s="73"/>
      <c r="Y268" s="73"/>
    </row>
    <row r="269" spans="1:25" ht="17.25" customHeight="1">
      <c r="A269" s="160"/>
      <c r="B269" s="73"/>
      <c r="C269" s="73"/>
      <c r="D269" s="73"/>
      <c r="E269" s="73"/>
      <c r="F269" s="73"/>
      <c r="G269" s="152"/>
      <c r="H269" s="73"/>
      <c r="I269" s="73"/>
      <c r="J269" s="73"/>
      <c r="K269" s="73"/>
      <c r="L269" s="73"/>
      <c r="M269" s="73"/>
      <c r="N269" s="73"/>
      <c r="O269" s="73"/>
      <c r="P269" s="73"/>
      <c r="Q269" s="73"/>
      <c r="R269" s="73"/>
      <c r="S269" s="73"/>
      <c r="T269" s="73"/>
      <c r="U269" s="73"/>
      <c r="V269" s="73"/>
      <c r="W269" s="73"/>
      <c r="X269" s="73"/>
      <c r="Y269" s="73"/>
    </row>
    <row r="270" spans="1:25" ht="17.25" customHeight="1">
      <c r="A270" s="165"/>
      <c r="B270" s="156"/>
      <c r="C270" s="156"/>
      <c r="D270" s="92"/>
      <c r="E270" s="92"/>
      <c r="F270" s="92"/>
      <c r="G270" s="92"/>
      <c r="H270" s="92"/>
      <c r="I270" s="92"/>
      <c r="J270" s="92"/>
      <c r="K270" s="92"/>
      <c r="L270" s="92"/>
      <c r="M270" s="92"/>
      <c r="N270" s="92"/>
      <c r="O270" s="92"/>
      <c r="P270" s="92"/>
      <c r="Q270" s="92"/>
      <c r="R270" s="92"/>
      <c r="S270" s="92"/>
      <c r="T270" s="98"/>
      <c r="U270" s="92"/>
      <c r="V270" s="92"/>
      <c r="W270" s="92"/>
      <c r="X270" s="92"/>
      <c r="Y270" s="92"/>
    </row>
    <row r="271" spans="1:25" ht="17.25" customHeight="1">
      <c r="A271" s="168"/>
      <c r="B271" s="73"/>
      <c r="C271" s="73"/>
      <c r="D271" s="89"/>
      <c r="E271" s="73"/>
      <c r="F271" s="73"/>
      <c r="G271" s="73"/>
      <c r="H271" s="73"/>
      <c r="I271" s="73"/>
      <c r="J271" s="73"/>
      <c r="K271" s="73"/>
      <c r="L271" s="73"/>
      <c r="M271" s="73"/>
      <c r="N271" s="73"/>
      <c r="O271" s="73"/>
      <c r="P271" s="73"/>
      <c r="Q271" s="73"/>
      <c r="R271" s="73"/>
      <c r="S271" s="73"/>
      <c r="T271" s="80"/>
      <c r="U271" s="73"/>
      <c r="V271" s="73"/>
      <c r="W271" s="73"/>
      <c r="X271" s="73"/>
      <c r="Y271" s="73"/>
    </row>
    <row r="272" spans="1:25" ht="16.5" customHeight="1">
      <c r="A272" s="168"/>
      <c r="B272" s="73"/>
      <c r="C272" s="73"/>
      <c r="D272" s="89"/>
      <c r="E272" s="73"/>
      <c r="F272" s="73"/>
      <c r="G272" s="73"/>
      <c r="H272" s="73"/>
      <c r="I272" s="73"/>
      <c r="J272" s="73"/>
      <c r="K272" s="73"/>
      <c r="L272" s="73"/>
      <c r="M272" s="73"/>
      <c r="N272" s="73"/>
      <c r="O272" s="73"/>
      <c r="P272" s="73"/>
      <c r="Q272" s="73"/>
      <c r="R272" s="73"/>
      <c r="S272" s="73"/>
      <c r="T272" s="80"/>
      <c r="U272" s="73"/>
      <c r="V272" s="73"/>
      <c r="W272" s="73"/>
      <c r="X272" s="73"/>
      <c r="Y272" s="73"/>
    </row>
    <row r="273" spans="1:25" ht="16.5" customHeight="1">
      <c r="A273" s="168"/>
      <c r="B273" s="73"/>
      <c r="C273" s="73"/>
      <c r="D273" s="89"/>
      <c r="E273" s="73"/>
      <c r="F273" s="73"/>
      <c r="G273" s="73"/>
      <c r="H273" s="73"/>
      <c r="I273" s="73"/>
      <c r="J273" s="73"/>
      <c r="K273" s="73"/>
      <c r="L273" s="73"/>
      <c r="M273" s="73"/>
      <c r="N273" s="73"/>
      <c r="O273" s="73"/>
      <c r="P273" s="73"/>
      <c r="Q273" s="73"/>
      <c r="R273" s="73"/>
      <c r="S273" s="73"/>
      <c r="T273" s="80"/>
      <c r="U273" s="73"/>
      <c r="V273" s="73"/>
      <c r="W273" s="73"/>
      <c r="X273" s="73"/>
      <c r="Y273" s="73"/>
    </row>
    <row r="274" spans="1:25" ht="16.5" customHeight="1">
      <c r="A274" s="168"/>
      <c r="B274" s="73"/>
      <c r="C274" s="73"/>
      <c r="D274" s="89"/>
      <c r="E274" s="73"/>
      <c r="F274" s="73"/>
      <c r="G274" s="73"/>
      <c r="H274" s="73"/>
      <c r="I274" s="73"/>
      <c r="J274" s="73"/>
      <c r="K274" s="73"/>
      <c r="L274" s="73"/>
      <c r="M274" s="73"/>
      <c r="N274" s="73"/>
      <c r="O274" s="73"/>
      <c r="P274" s="73"/>
      <c r="Q274" s="73"/>
      <c r="R274" s="73"/>
      <c r="S274" s="73"/>
      <c r="T274" s="80"/>
      <c r="U274" s="73"/>
      <c r="V274" s="73"/>
      <c r="W274" s="73"/>
      <c r="X274" s="73"/>
      <c r="Y274" s="73"/>
    </row>
    <row r="275" spans="1:25" ht="16.5" customHeight="1">
      <c r="A275" s="168"/>
      <c r="B275" s="73"/>
      <c r="C275" s="73"/>
      <c r="D275" s="89"/>
      <c r="E275" s="73"/>
      <c r="F275" s="73"/>
      <c r="G275" s="73"/>
      <c r="H275" s="73"/>
      <c r="I275" s="73"/>
      <c r="J275" s="73"/>
      <c r="K275" s="73"/>
      <c r="L275" s="73"/>
      <c r="M275" s="73"/>
      <c r="N275" s="73"/>
      <c r="O275" s="73"/>
      <c r="P275" s="73"/>
      <c r="Q275" s="73"/>
      <c r="R275" s="73"/>
      <c r="S275" s="73"/>
      <c r="T275" s="80"/>
      <c r="U275" s="73"/>
      <c r="V275" s="73"/>
      <c r="W275" s="73"/>
      <c r="X275" s="73"/>
      <c r="Y275" s="73"/>
    </row>
    <row r="276" spans="1:25" ht="16.5" customHeight="1">
      <c r="A276" s="168"/>
      <c r="B276" s="73"/>
      <c r="C276" s="73"/>
      <c r="D276" s="89"/>
      <c r="E276" s="73"/>
      <c r="F276" s="73"/>
      <c r="G276" s="73"/>
      <c r="H276" s="73"/>
      <c r="I276" s="73"/>
      <c r="J276" s="73"/>
      <c r="K276" s="73"/>
      <c r="L276" s="73"/>
      <c r="M276" s="73"/>
      <c r="N276" s="73"/>
      <c r="O276" s="73"/>
      <c r="P276" s="73"/>
      <c r="Q276" s="73"/>
      <c r="R276" s="73"/>
      <c r="S276" s="73"/>
      <c r="T276" s="80"/>
      <c r="U276" s="73"/>
      <c r="V276" s="73"/>
      <c r="W276" s="73"/>
      <c r="X276" s="73"/>
      <c r="Y276" s="73"/>
    </row>
    <row r="277" spans="1:25" ht="16.5" customHeight="1">
      <c r="A277" s="168"/>
      <c r="B277" s="73"/>
      <c r="C277" s="73"/>
      <c r="D277" s="89"/>
      <c r="E277" s="73"/>
      <c r="F277" s="73"/>
      <c r="G277" s="73"/>
      <c r="H277" s="73"/>
      <c r="I277" s="73"/>
      <c r="J277" s="73"/>
      <c r="K277" s="73"/>
      <c r="L277" s="73"/>
      <c r="M277" s="73"/>
      <c r="N277" s="73"/>
      <c r="O277" s="73"/>
      <c r="P277" s="73"/>
      <c r="Q277" s="73"/>
      <c r="R277" s="73"/>
      <c r="S277" s="73"/>
      <c r="T277" s="80"/>
      <c r="U277" s="73"/>
      <c r="V277" s="73"/>
      <c r="W277" s="73"/>
      <c r="X277" s="73"/>
      <c r="Y277" s="73"/>
    </row>
    <row r="278" spans="1:25" ht="16.5" customHeight="1">
      <c r="A278" s="168"/>
      <c r="B278" s="73"/>
      <c r="C278" s="73"/>
      <c r="D278" s="89"/>
      <c r="E278" s="73"/>
      <c r="F278" s="73"/>
      <c r="G278" s="73"/>
      <c r="H278" s="73"/>
      <c r="I278" s="73"/>
      <c r="J278" s="73"/>
      <c r="K278" s="73"/>
      <c r="L278" s="73"/>
      <c r="M278" s="73"/>
      <c r="N278" s="73"/>
      <c r="O278" s="73"/>
      <c r="P278" s="73"/>
      <c r="Q278" s="73"/>
      <c r="R278" s="73"/>
      <c r="S278" s="73"/>
      <c r="T278" s="80"/>
      <c r="U278" s="73"/>
      <c r="V278" s="73"/>
      <c r="W278" s="73"/>
      <c r="X278" s="73"/>
      <c r="Y278" s="73"/>
    </row>
    <row r="279" spans="1:25" ht="16.5" customHeight="1">
      <c r="A279" s="168"/>
      <c r="B279" s="73"/>
      <c r="C279" s="73"/>
      <c r="D279" s="89"/>
      <c r="E279" s="73"/>
      <c r="F279" s="73"/>
      <c r="G279" s="73"/>
      <c r="H279" s="73"/>
      <c r="I279" s="73"/>
      <c r="J279" s="73"/>
      <c r="K279" s="73"/>
      <c r="L279" s="73"/>
      <c r="M279" s="73"/>
      <c r="N279" s="73"/>
      <c r="O279" s="73"/>
      <c r="P279" s="73"/>
      <c r="Q279" s="73"/>
      <c r="R279" s="73"/>
      <c r="S279" s="73"/>
      <c r="T279" s="80"/>
      <c r="U279" s="73"/>
      <c r="V279" s="73"/>
      <c r="W279" s="73"/>
      <c r="X279" s="73"/>
      <c r="Y279" s="73"/>
    </row>
    <row r="280" spans="1:25" ht="16.5" customHeight="1">
      <c r="A280" s="151" t="s">
        <v>261</v>
      </c>
      <c r="B280" s="92">
        <v>69668</v>
      </c>
      <c r="C280" s="92">
        <v>131454</v>
      </c>
      <c r="D280" s="73">
        <v>47674</v>
      </c>
      <c r="E280" s="73">
        <v>0</v>
      </c>
      <c r="F280" s="152">
        <v>60046</v>
      </c>
      <c r="G280" s="152">
        <v>5832</v>
      </c>
      <c r="H280" s="152">
        <v>521</v>
      </c>
      <c r="I280" s="152">
        <v>0</v>
      </c>
      <c r="J280" s="73">
        <v>0</v>
      </c>
      <c r="K280" s="73">
        <v>0</v>
      </c>
      <c r="L280" s="73">
        <f>SUM(W280:Y280)</f>
        <v>6000</v>
      </c>
      <c r="M280" s="73">
        <v>6212</v>
      </c>
      <c r="N280" s="73">
        <v>5169</v>
      </c>
      <c r="O280" s="152">
        <v>0</v>
      </c>
      <c r="P280" s="152">
        <v>0</v>
      </c>
      <c r="Q280" s="73">
        <v>0</v>
      </c>
      <c r="R280" s="73">
        <v>0</v>
      </c>
      <c r="S280" s="73">
        <v>201122</v>
      </c>
      <c r="T280" s="73">
        <v>194442</v>
      </c>
      <c r="U280" s="98">
        <v>6680</v>
      </c>
      <c r="V280" s="92">
        <v>6680</v>
      </c>
      <c r="W280" s="95">
        <v>0</v>
      </c>
      <c r="X280" s="92">
        <v>6000</v>
      </c>
      <c r="Y280" s="92">
        <v>0</v>
      </c>
    </row>
    <row r="281" ht="14.25">
      <c r="T281" s="157"/>
    </row>
  </sheetData>
  <sheetProtection/>
  <mergeCells count="13">
    <mergeCell ref="T4:T5"/>
    <mergeCell ref="U4:U5"/>
    <mergeCell ref="V4:V5"/>
    <mergeCell ref="W4:W5"/>
    <mergeCell ref="X4:X5"/>
    <mergeCell ref="Y4:Y5"/>
    <mergeCell ref="A1:Y1"/>
    <mergeCell ref="A2:Y2"/>
    <mergeCell ref="A3:Y3"/>
    <mergeCell ref="A4:A5"/>
    <mergeCell ref="B4:B5"/>
    <mergeCell ref="C4:R4"/>
    <mergeCell ref="S4:S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499"/>
  <sheetViews>
    <sheetView zoomScalePageLayoutView="0" workbookViewId="0" topLeftCell="A10">
      <selection activeCell="A1" sqref="A1:F1"/>
    </sheetView>
  </sheetViews>
  <sheetFormatPr defaultColWidth="9.125" defaultRowHeight="14.25"/>
  <cols>
    <col min="1" max="1" width="34.125" style="70" customWidth="1"/>
    <col min="2" max="2" width="9.25390625" style="70" customWidth="1"/>
    <col min="3" max="3" width="31.125" style="69" customWidth="1"/>
    <col min="4" max="4" width="10.625" style="69" customWidth="1"/>
    <col min="5" max="5" width="35.375" style="69" customWidth="1"/>
    <col min="6" max="6" width="10.00390625" style="69" customWidth="1"/>
    <col min="7" max="16384" width="9.125" style="69" customWidth="1"/>
  </cols>
  <sheetData>
    <row r="1" spans="1:6" ht="33" customHeight="1">
      <c r="A1" s="236" t="s">
        <v>635</v>
      </c>
      <c r="B1" s="237"/>
      <c r="C1" s="237"/>
      <c r="D1" s="237"/>
      <c r="E1" s="237"/>
      <c r="F1" s="237"/>
    </row>
    <row r="2" spans="1:6" ht="16.5" customHeight="1">
      <c r="A2" s="268" t="s">
        <v>1268</v>
      </c>
      <c r="B2" s="268"/>
      <c r="C2" s="268"/>
      <c r="D2" s="268"/>
      <c r="E2" s="268"/>
      <c r="F2" s="268"/>
    </row>
    <row r="3" spans="1:6" ht="16.5" customHeight="1">
      <c r="A3" s="71" t="s">
        <v>793</v>
      </c>
      <c r="B3" s="71" t="s">
        <v>1239</v>
      </c>
      <c r="C3" s="71" t="s">
        <v>793</v>
      </c>
      <c r="D3" s="71" t="s">
        <v>1239</v>
      </c>
      <c r="E3" s="71" t="s">
        <v>793</v>
      </c>
      <c r="F3" s="71" t="s">
        <v>1239</v>
      </c>
    </row>
    <row r="4" spans="1:6" ht="16.5" customHeight="1">
      <c r="A4" s="72" t="s">
        <v>1269</v>
      </c>
      <c r="B4" s="73">
        <v>23368</v>
      </c>
      <c r="C4" s="72" t="s">
        <v>1270</v>
      </c>
      <c r="D4" s="73">
        <v>0</v>
      </c>
      <c r="E4" s="72" t="s">
        <v>1271</v>
      </c>
      <c r="F4" s="73">
        <v>202</v>
      </c>
    </row>
    <row r="5" spans="1:6" ht="16.5" customHeight="1">
      <c r="A5" s="72" t="s">
        <v>1012</v>
      </c>
      <c r="B5" s="73">
        <v>414</v>
      </c>
      <c r="C5" s="72" t="s">
        <v>1272</v>
      </c>
      <c r="D5" s="73">
        <v>0</v>
      </c>
      <c r="E5" s="72" t="s">
        <v>1273</v>
      </c>
      <c r="F5" s="73">
        <v>21</v>
      </c>
    </row>
    <row r="6" spans="1:6" ht="16.5" customHeight="1">
      <c r="A6" s="72" t="s">
        <v>1271</v>
      </c>
      <c r="B6" s="73">
        <v>196</v>
      </c>
      <c r="C6" s="72" t="s">
        <v>1274</v>
      </c>
      <c r="D6" s="73">
        <v>21</v>
      </c>
      <c r="E6" s="72" t="s">
        <v>1275</v>
      </c>
      <c r="F6" s="73">
        <v>0</v>
      </c>
    </row>
    <row r="7" spans="1:6" ht="16.5" customHeight="1">
      <c r="A7" s="72" t="s">
        <v>1273</v>
      </c>
      <c r="B7" s="73">
        <v>135</v>
      </c>
      <c r="C7" s="72" t="s">
        <v>1276</v>
      </c>
      <c r="D7" s="73">
        <v>0</v>
      </c>
      <c r="E7" s="72" t="s">
        <v>1277</v>
      </c>
      <c r="F7" s="73">
        <v>0</v>
      </c>
    </row>
    <row r="8" spans="1:6" ht="16.5" customHeight="1">
      <c r="A8" s="72" t="s">
        <v>1275</v>
      </c>
      <c r="B8" s="73">
        <v>0</v>
      </c>
      <c r="C8" s="72" t="s">
        <v>1278</v>
      </c>
      <c r="D8" s="73">
        <v>91</v>
      </c>
      <c r="E8" s="72" t="s">
        <v>1279</v>
      </c>
      <c r="F8" s="73">
        <v>0</v>
      </c>
    </row>
    <row r="9" spans="1:6" ht="16.5" customHeight="1">
      <c r="A9" s="72" t="s">
        <v>1280</v>
      </c>
      <c r="B9" s="73">
        <v>45</v>
      </c>
      <c r="C9" s="72" t="s">
        <v>1281</v>
      </c>
      <c r="D9" s="73">
        <v>31</v>
      </c>
      <c r="E9" s="72" t="s">
        <v>1282</v>
      </c>
      <c r="F9" s="73">
        <v>0</v>
      </c>
    </row>
    <row r="10" spans="1:6" ht="16.5" customHeight="1">
      <c r="A10" s="72" t="s">
        <v>1283</v>
      </c>
      <c r="B10" s="73">
        <v>0</v>
      </c>
      <c r="C10" s="72" t="s">
        <v>1024</v>
      </c>
      <c r="D10" s="73">
        <v>1112</v>
      </c>
      <c r="E10" s="72" t="s">
        <v>1284</v>
      </c>
      <c r="F10" s="73">
        <v>0</v>
      </c>
    </row>
    <row r="11" spans="1:6" ht="16.5" customHeight="1">
      <c r="A11" s="72" t="s">
        <v>1285</v>
      </c>
      <c r="B11" s="73">
        <v>5</v>
      </c>
      <c r="C11" s="72" t="s">
        <v>1271</v>
      </c>
      <c r="D11" s="73">
        <v>0</v>
      </c>
      <c r="E11" s="72" t="s">
        <v>1286</v>
      </c>
      <c r="F11" s="73">
        <v>18</v>
      </c>
    </row>
    <row r="12" spans="1:6" ht="16.5" customHeight="1">
      <c r="A12" s="72" t="s">
        <v>1287</v>
      </c>
      <c r="B12" s="73">
        <v>0</v>
      </c>
      <c r="C12" s="72" t="s">
        <v>1273</v>
      </c>
      <c r="D12" s="73">
        <v>0</v>
      </c>
      <c r="E12" s="72" t="s">
        <v>1278</v>
      </c>
      <c r="F12" s="73">
        <v>0</v>
      </c>
    </row>
    <row r="13" spans="1:6" ht="16.5" customHeight="1">
      <c r="A13" s="72" t="s">
        <v>1288</v>
      </c>
      <c r="B13" s="73">
        <v>25</v>
      </c>
      <c r="C13" s="72" t="s">
        <v>1275</v>
      </c>
      <c r="D13" s="73">
        <v>0</v>
      </c>
      <c r="E13" s="72" t="s">
        <v>1289</v>
      </c>
      <c r="F13" s="73">
        <v>0</v>
      </c>
    </row>
    <row r="14" spans="1:6" ht="16.5" customHeight="1">
      <c r="A14" s="72" t="s">
        <v>1290</v>
      </c>
      <c r="B14" s="73">
        <v>3</v>
      </c>
      <c r="C14" s="72" t="s">
        <v>1291</v>
      </c>
      <c r="D14" s="73">
        <v>0</v>
      </c>
      <c r="E14" s="72" t="s">
        <v>1036</v>
      </c>
      <c r="F14" s="73">
        <v>0</v>
      </c>
    </row>
    <row r="15" spans="1:6" ht="16.5" customHeight="1">
      <c r="A15" s="72" t="s">
        <v>1278</v>
      </c>
      <c r="B15" s="73">
        <v>0</v>
      </c>
      <c r="C15" s="72" t="s">
        <v>1292</v>
      </c>
      <c r="D15" s="73">
        <v>0</v>
      </c>
      <c r="E15" s="72" t="s">
        <v>1271</v>
      </c>
      <c r="F15" s="73">
        <v>0</v>
      </c>
    </row>
    <row r="16" spans="1:6" ht="16.5" customHeight="1">
      <c r="A16" s="72" t="s">
        <v>1293</v>
      </c>
      <c r="B16" s="73">
        <v>5</v>
      </c>
      <c r="C16" s="72" t="s">
        <v>1294</v>
      </c>
      <c r="D16" s="73">
        <v>0</v>
      </c>
      <c r="E16" s="72" t="s">
        <v>1273</v>
      </c>
      <c r="F16" s="73">
        <v>0</v>
      </c>
    </row>
    <row r="17" spans="1:6" ht="16.5" customHeight="1">
      <c r="A17" s="72" t="s">
        <v>1014</v>
      </c>
      <c r="B17" s="73">
        <v>274</v>
      </c>
      <c r="C17" s="72" t="s">
        <v>1295</v>
      </c>
      <c r="D17" s="73">
        <v>0</v>
      </c>
      <c r="E17" s="72" t="s">
        <v>1275</v>
      </c>
      <c r="F17" s="73">
        <v>0</v>
      </c>
    </row>
    <row r="18" spans="1:6" ht="16.5" customHeight="1">
      <c r="A18" s="72" t="s">
        <v>1271</v>
      </c>
      <c r="B18" s="73">
        <v>197</v>
      </c>
      <c r="C18" s="72" t="s">
        <v>1296</v>
      </c>
      <c r="D18" s="73">
        <v>0</v>
      </c>
      <c r="E18" s="72" t="s">
        <v>1297</v>
      </c>
      <c r="F18" s="73">
        <v>0</v>
      </c>
    </row>
    <row r="19" spans="1:6" ht="16.5" customHeight="1">
      <c r="A19" s="72" t="s">
        <v>1273</v>
      </c>
      <c r="B19" s="73">
        <v>12</v>
      </c>
      <c r="C19" s="72" t="s">
        <v>1274</v>
      </c>
      <c r="D19" s="73">
        <v>0</v>
      </c>
      <c r="E19" s="72" t="s">
        <v>1298</v>
      </c>
      <c r="F19" s="73">
        <v>0</v>
      </c>
    </row>
    <row r="20" spans="1:6" ht="16.5" customHeight="1">
      <c r="A20" s="72" t="s">
        <v>1275</v>
      </c>
      <c r="B20" s="73">
        <v>0</v>
      </c>
      <c r="C20" s="72" t="s">
        <v>1278</v>
      </c>
      <c r="D20" s="73">
        <v>0</v>
      </c>
      <c r="E20" s="72" t="s">
        <v>1299</v>
      </c>
      <c r="F20" s="73">
        <v>0</v>
      </c>
    </row>
    <row r="21" spans="1:6" ht="16.5" customHeight="1">
      <c r="A21" s="72" t="s">
        <v>1300</v>
      </c>
      <c r="B21" s="73">
        <v>25</v>
      </c>
      <c r="C21" s="72" t="s">
        <v>1301</v>
      </c>
      <c r="D21" s="73">
        <v>1112</v>
      </c>
      <c r="E21" s="72" t="s">
        <v>1302</v>
      </c>
      <c r="F21" s="73">
        <v>0</v>
      </c>
    </row>
    <row r="22" spans="1:6" ht="16.5" customHeight="1">
      <c r="A22" s="72" t="s">
        <v>1303</v>
      </c>
      <c r="B22" s="73">
        <v>0</v>
      </c>
      <c r="C22" s="72" t="s">
        <v>1026</v>
      </c>
      <c r="D22" s="73">
        <v>289</v>
      </c>
      <c r="E22" s="72" t="s">
        <v>1304</v>
      </c>
      <c r="F22" s="73">
        <v>0</v>
      </c>
    </row>
    <row r="23" spans="1:6" ht="16.5" customHeight="1">
      <c r="A23" s="72" t="s">
        <v>1305</v>
      </c>
      <c r="B23" s="73">
        <v>10</v>
      </c>
      <c r="C23" s="72" t="s">
        <v>1271</v>
      </c>
      <c r="D23" s="73">
        <v>193</v>
      </c>
      <c r="E23" s="72" t="s">
        <v>1306</v>
      </c>
      <c r="F23" s="73">
        <v>0</v>
      </c>
    </row>
    <row r="24" spans="1:6" ht="16.5" customHeight="1">
      <c r="A24" s="72" t="s">
        <v>1278</v>
      </c>
      <c r="B24" s="73">
        <v>0</v>
      </c>
      <c r="C24" s="72" t="s">
        <v>1273</v>
      </c>
      <c r="D24" s="73">
        <v>45</v>
      </c>
      <c r="E24" s="72" t="s">
        <v>1278</v>
      </c>
      <c r="F24" s="73">
        <v>0</v>
      </c>
    </row>
    <row r="25" spans="1:6" ht="16.5" customHeight="1">
      <c r="A25" s="72" t="s">
        <v>1307</v>
      </c>
      <c r="B25" s="73">
        <v>30</v>
      </c>
      <c r="C25" s="72" t="s">
        <v>1275</v>
      </c>
      <c r="D25" s="73">
        <v>0</v>
      </c>
      <c r="E25" s="72" t="s">
        <v>1308</v>
      </c>
      <c r="F25" s="73">
        <v>0</v>
      </c>
    </row>
    <row r="26" spans="1:6" ht="16.5" customHeight="1">
      <c r="A26" s="72" t="s">
        <v>1016</v>
      </c>
      <c r="B26" s="73">
        <v>9373</v>
      </c>
      <c r="C26" s="72" t="s">
        <v>1309</v>
      </c>
      <c r="D26" s="73">
        <v>51</v>
      </c>
      <c r="E26" s="72" t="s">
        <v>1038</v>
      </c>
      <c r="F26" s="73">
        <v>652</v>
      </c>
    </row>
    <row r="27" spans="1:6" ht="16.5" customHeight="1">
      <c r="A27" s="72" t="s">
        <v>1271</v>
      </c>
      <c r="B27" s="73">
        <v>5330</v>
      </c>
      <c r="C27" s="72" t="s">
        <v>1310</v>
      </c>
      <c r="D27" s="73">
        <v>0</v>
      </c>
      <c r="E27" s="72" t="s">
        <v>1271</v>
      </c>
      <c r="F27" s="73">
        <v>536</v>
      </c>
    </row>
    <row r="28" spans="1:6" ht="16.5" customHeight="1">
      <c r="A28" s="72" t="s">
        <v>1273</v>
      </c>
      <c r="B28" s="73">
        <v>2990</v>
      </c>
      <c r="C28" s="72" t="s">
        <v>1274</v>
      </c>
      <c r="D28" s="73">
        <v>0</v>
      </c>
      <c r="E28" s="72" t="s">
        <v>1273</v>
      </c>
      <c r="F28" s="73">
        <v>57</v>
      </c>
    </row>
    <row r="29" spans="1:6" ht="16.5" customHeight="1">
      <c r="A29" s="72" t="s">
        <v>1275</v>
      </c>
      <c r="B29" s="73">
        <v>575</v>
      </c>
      <c r="C29" s="72" t="s">
        <v>1278</v>
      </c>
      <c r="D29" s="73">
        <v>0</v>
      </c>
      <c r="E29" s="72" t="s">
        <v>1275</v>
      </c>
      <c r="F29" s="73">
        <v>0</v>
      </c>
    </row>
    <row r="30" spans="1:6" ht="16.5" customHeight="1">
      <c r="A30" s="72" t="s">
        <v>1311</v>
      </c>
      <c r="B30" s="73">
        <v>0</v>
      </c>
      <c r="C30" s="72" t="s">
        <v>1312</v>
      </c>
      <c r="D30" s="73">
        <v>0</v>
      </c>
      <c r="E30" s="72" t="s">
        <v>1313</v>
      </c>
      <c r="F30" s="73">
        <v>19</v>
      </c>
    </row>
    <row r="31" spans="1:6" ht="16.5" customHeight="1">
      <c r="A31" s="72" t="s">
        <v>1314</v>
      </c>
      <c r="B31" s="73">
        <v>0</v>
      </c>
      <c r="C31" s="72" t="s">
        <v>1028</v>
      </c>
      <c r="D31" s="73">
        <v>0</v>
      </c>
      <c r="E31" s="72" t="s">
        <v>1315</v>
      </c>
      <c r="F31" s="73">
        <v>26</v>
      </c>
    </row>
    <row r="32" spans="1:6" ht="16.5" customHeight="1">
      <c r="A32" s="72" t="s">
        <v>1316</v>
      </c>
      <c r="B32" s="73">
        <v>0</v>
      </c>
      <c r="C32" s="72" t="s">
        <v>1271</v>
      </c>
      <c r="D32" s="73">
        <v>0</v>
      </c>
      <c r="E32" s="72" t="s">
        <v>1317</v>
      </c>
      <c r="F32" s="73">
        <v>7</v>
      </c>
    </row>
    <row r="33" spans="1:6" ht="16.5" customHeight="1">
      <c r="A33" s="72" t="s">
        <v>1318</v>
      </c>
      <c r="B33" s="73">
        <v>7</v>
      </c>
      <c r="C33" s="72" t="s">
        <v>1273</v>
      </c>
      <c r="D33" s="73">
        <v>0</v>
      </c>
      <c r="E33" s="72" t="s">
        <v>1274</v>
      </c>
      <c r="F33" s="73">
        <v>3</v>
      </c>
    </row>
    <row r="34" spans="1:6" ht="16.5" customHeight="1">
      <c r="A34" s="72" t="s">
        <v>1319</v>
      </c>
      <c r="B34" s="73">
        <v>0</v>
      </c>
      <c r="C34" s="72" t="s">
        <v>1275</v>
      </c>
      <c r="D34" s="73">
        <v>0</v>
      </c>
      <c r="E34" s="72" t="s">
        <v>1278</v>
      </c>
      <c r="F34" s="73">
        <v>0</v>
      </c>
    </row>
    <row r="35" spans="1:6" ht="16.5" customHeight="1">
      <c r="A35" s="72" t="s">
        <v>1320</v>
      </c>
      <c r="B35" s="73">
        <v>0</v>
      </c>
      <c r="C35" s="72" t="s">
        <v>1321</v>
      </c>
      <c r="D35" s="73">
        <v>0</v>
      </c>
      <c r="E35" s="72" t="s">
        <v>1322</v>
      </c>
      <c r="F35" s="73">
        <v>4</v>
      </c>
    </row>
    <row r="36" spans="1:6" ht="16.5" customHeight="1">
      <c r="A36" s="72" t="s">
        <v>1278</v>
      </c>
      <c r="B36" s="73">
        <v>454</v>
      </c>
      <c r="C36" s="72" t="s">
        <v>1323</v>
      </c>
      <c r="D36" s="73">
        <v>0</v>
      </c>
      <c r="E36" s="72" t="s">
        <v>1040</v>
      </c>
      <c r="F36" s="73">
        <v>149</v>
      </c>
    </row>
    <row r="37" spans="1:6" ht="16.5" customHeight="1">
      <c r="A37" s="72" t="s">
        <v>1324</v>
      </c>
      <c r="B37" s="73">
        <v>17</v>
      </c>
      <c r="C37" s="72" t="s">
        <v>1325</v>
      </c>
      <c r="D37" s="73">
        <v>0</v>
      </c>
      <c r="E37" s="72" t="s">
        <v>1271</v>
      </c>
      <c r="F37" s="73">
        <v>82</v>
      </c>
    </row>
    <row r="38" spans="1:6" ht="16.5" customHeight="1">
      <c r="A38" s="72" t="s">
        <v>1018</v>
      </c>
      <c r="B38" s="73">
        <v>313</v>
      </c>
      <c r="C38" s="72" t="s">
        <v>1274</v>
      </c>
      <c r="D38" s="73">
        <v>0</v>
      </c>
      <c r="E38" s="72" t="s">
        <v>1273</v>
      </c>
      <c r="F38" s="73">
        <v>0</v>
      </c>
    </row>
    <row r="39" spans="1:6" ht="16.5" customHeight="1">
      <c r="A39" s="72" t="s">
        <v>1271</v>
      </c>
      <c r="B39" s="73">
        <v>201</v>
      </c>
      <c r="C39" s="72" t="s">
        <v>1278</v>
      </c>
      <c r="D39" s="73">
        <v>0</v>
      </c>
      <c r="E39" s="72" t="s">
        <v>1275</v>
      </c>
      <c r="F39" s="73">
        <v>0</v>
      </c>
    </row>
    <row r="40" spans="1:6" ht="16.5" customHeight="1">
      <c r="A40" s="72" t="s">
        <v>1273</v>
      </c>
      <c r="B40" s="73">
        <v>0</v>
      </c>
      <c r="C40" s="72" t="s">
        <v>1326</v>
      </c>
      <c r="D40" s="73">
        <v>0</v>
      </c>
      <c r="E40" s="72" t="s">
        <v>1327</v>
      </c>
      <c r="F40" s="73">
        <v>0</v>
      </c>
    </row>
    <row r="41" spans="1:6" ht="16.5" customHeight="1">
      <c r="A41" s="72" t="s">
        <v>1275</v>
      </c>
      <c r="B41" s="73">
        <v>0</v>
      </c>
      <c r="C41" s="72" t="s">
        <v>1030</v>
      </c>
      <c r="D41" s="73">
        <v>388</v>
      </c>
      <c r="E41" s="72" t="s">
        <v>1328</v>
      </c>
      <c r="F41" s="73">
        <v>0</v>
      </c>
    </row>
    <row r="42" spans="1:6" ht="16.5" customHeight="1">
      <c r="A42" s="72" t="s">
        <v>1329</v>
      </c>
      <c r="B42" s="73">
        <v>22</v>
      </c>
      <c r="C42" s="72" t="s">
        <v>1271</v>
      </c>
      <c r="D42" s="73">
        <v>343</v>
      </c>
      <c r="E42" s="72" t="s">
        <v>1330</v>
      </c>
      <c r="F42" s="73">
        <v>0</v>
      </c>
    </row>
    <row r="43" spans="1:6" ht="16.5" customHeight="1">
      <c r="A43" s="72" t="s">
        <v>1331</v>
      </c>
      <c r="B43" s="73">
        <v>0</v>
      </c>
      <c r="C43" s="72" t="s">
        <v>1273</v>
      </c>
      <c r="D43" s="73">
        <v>13</v>
      </c>
      <c r="E43" s="72" t="s">
        <v>1332</v>
      </c>
      <c r="F43" s="73">
        <v>0</v>
      </c>
    </row>
    <row r="44" spans="1:6" ht="16.5" customHeight="1">
      <c r="A44" s="72" t="s">
        <v>1333</v>
      </c>
      <c r="B44" s="73">
        <v>0</v>
      </c>
      <c r="C44" s="72" t="s">
        <v>1275</v>
      </c>
      <c r="D44" s="73">
        <v>0</v>
      </c>
      <c r="E44" s="72" t="s">
        <v>1334</v>
      </c>
      <c r="F44" s="73">
        <v>0</v>
      </c>
    </row>
    <row r="45" spans="1:6" ht="16.5" customHeight="1">
      <c r="A45" s="72" t="s">
        <v>1335</v>
      </c>
      <c r="B45" s="73">
        <v>0</v>
      </c>
      <c r="C45" s="72" t="s">
        <v>1336</v>
      </c>
      <c r="D45" s="73">
        <v>0</v>
      </c>
      <c r="E45" s="72" t="s">
        <v>1337</v>
      </c>
      <c r="F45" s="73">
        <v>0</v>
      </c>
    </row>
    <row r="46" spans="1:6" ht="16.5" customHeight="1">
      <c r="A46" s="72" t="s">
        <v>1338</v>
      </c>
      <c r="B46" s="73">
        <v>40</v>
      </c>
      <c r="C46" s="72" t="s">
        <v>1339</v>
      </c>
      <c r="D46" s="73">
        <v>0</v>
      </c>
      <c r="E46" s="72" t="s">
        <v>1274</v>
      </c>
      <c r="F46" s="73">
        <v>0</v>
      </c>
    </row>
    <row r="47" spans="1:6" ht="16.5" customHeight="1">
      <c r="A47" s="72" t="s">
        <v>1340</v>
      </c>
      <c r="B47" s="73">
        <v>0</v>
      </c>
      <c r="C47" s="72" t="s">
        <v>1341</v>
      </c>
      <c r="D47" s="73">
        <v>26</v>
      </c>
      <c r="E47" s="72" t="s">
        <v>1278</v>
      </c>
      <c r="F47" s="73">
        <v>49</v>
      </c>
    </row>
    <row r="48" spans="1:6" ht="16.5" customHeight="1">
      <c r="A48" s="72" t="s">
        <v>1278</v>
      </c>
      <c r="B48" s="73">
        <v>32</v>
      </c>
      <c r="C48" s="72" t="s">
        <v>1342</v>
      </c>
      <c r="D48" s="73">
        <v>0</v>
      </c>
      <c r="E48" s="72" t="s">
        <v>1343</v>
      </c>
      <c r="F48" s="73">
        <v>18</v>
      </c>
    </row>
    <row r="49" spans="1:6" ht="16.5" customHeight="1">
      <c r="A49" s="72" t="s">
        <v>1344</v>
      </c>
      <c r="B49" s="73">
        <v>18</v>
      </c>
      <c r="C49" s="72" t="s">
        <v>1345</v>
      </c>
      <c r="D49" s="73">
        <v>2</v>
      </c>
      <c r="E49" s="72" t="s">
        <v>1042</v>
      </c>
      <c r="F49" s="73">
        <v>83</v>
      </c>
    </row>
    <row r="50" spans="1:6" ht="16.5" customHeight="1">
      <c r="A50" s="72" t="s">
        <v>1020</v>
      </c>
      <c r="B50" s="73">
        <v>223</v>
      </c>
      <c r="C50" s="72" t="s">
        <v>1346</v>
      </c>
      <c r="D50" s="73">
        <v>2</v>
      </c>
      <c r="E50" s="72" t="s">
        <v>1271</v>
      </c>
      <c r="F50" s="73">
        <v>65</v>
      </c>
    </row>
    <row r="51" spans="1:6" ht="16.5" customHeight="1">
      <c r="A51" s="72" t="s">
        <v>1271</v>
      </c>
      <c r="B51" s="73">
        <v>141</v>
      </c>
      <c r="C51" s="72" t="s">
        <v>1347</v>
      </c>
      <c r="D51" s="73">
        <v>0</v>
      </c>
      <c r="E51" s="72" t="s">
        <v>1273</v>
      </c>
      <c r="F51" s="73">
        <v>1</v>
      </c>
    </row>
    <row r="52" spans="1:6" ht="16.5" customHeight="1">
      <c r="A52" s="72" t="s">
        <v>1273</v>
      </c>
      <c r="B52" s="73">
        <v>36</v>
      </c>
      <c r="C52" s="72" t="s">
        <v>1348</v>
      </c>
      <c r="D52" s="73">
        <v>2</v>
      </c>
      <c r="E52" s="72" t="s">
        <v>1275</v>
      </c>
      <c r="F52" s="73">
        <v>0</v>
      </c>
    </row>
    <row r="53" spans="1:6" ht="16.5" customHeight="1">
      <c r="A53" s="72" t="s">
        <v>1275</v>
      </c>
      <c r="B53" s="73">
        <v>0</v>
      </c>
      <c r="C53" s="72" t="s">
        <v>1349</v>
      </c>
      <c r="D53" s="73">
        <v>0</v>
      </c>
      <c r="E53" s="72" t="s">
        <v>1350</v>
      </c>
      <c r="F53" s="73">
        <v>17</v>
      </c>
    </row>
    <row r="54" spans="1:6" ht="16.5" customHeight="1">
      <c r="A54" s="72" t="s">
        <v>1351</v>
      </c>
      <c r="B54" s="73">
        <v>0</v>
      </c>
      <c r="C54" s="72" t="s">
        <v>1278</v>
      </c>
      <c r="D54" s="73">
        <v>0</v>
      </c>
      <c r="E54" s="72" t="s">
        <v>1278</v>
      </c>
      <c r="F54" s="73">
        <v>0</v>
      </c>
    </row>
    <row r="55" spans="1:6" ht="16.5" customHeight="1">
      <c r="A55" s="72" t="s">
        <v>1352</v>
      </c>
      <c r="B55" s="73">
        <v>44</v>
      </c>
      <c r="C55" s="72" t="s">
        <v>1353</v>
      </c>
      <c r="D55" s="73">
        <v>0</v>
      </c>
      <c r="E55" s="72" t="s">
        <v>1354</v>
      </c>
      <c r="F55" s="73">
        <v>0</v>
      </c>
    </row>
    <row r="56" spans="1:6" ht="16.5" customHeight="1">
      <c r="A56" s="72" t="s">
        <v>1355</v>
      </c>
      <c r="B56" s="73">
        <v>2</v>
      </c>
      <c r="C56" s="72" t="s">
        <v>1032</v>
      </c>
      <c r="D56" s="73">
        <v>381</v>
      </c>
      <c r="E56" s="72" t="s">
        <v>1044</v>
      </c>
      <c r="F56" s="73">
        <v>5</v>
      </c>
    </row>
    <row r="57" spans="1:6" ht="16.5" customHeight="1">
      <c r="A57" s="72" t="s">
        <v>1356</v>
      </c>
      <c r="B57" s="73">
        <v>0</v>
      </c>
      <c r="C57" s="72" t="s">
        <v>1271</v>
      </c>
      <c r="D57" s="73">
        <v>209</v>
      </c>
      <c r="E57" s="72" t="s">
        <v>1271</v>
      </c>
      <c r="F57" s="73">
        <v>2</v>
      </c>
    </row>
    <row r="58" spans="1:6" ht="16.5" customHeight="1">
      <c r="A58" s="72" t="s">
        <v>1357</v>
      </c>
      <c r="B58" s="73">
        <v>0</v>
      </c>
      <c r="C58" s="72" t="s">
        <v>1273</v>
      </c>
      <c r="D58" s="73">
        <v>131</v>
      </c>
      <c r="E58" s="72" t="s">
        <v>1273</v>
      </c>
      <c r="F58" s="73">
        <v>3</v>
      </c>
    </row>
    <row r="59" spans="1:6" ht="16.5" customHeight="1">
      <c r="A59" s="72" t="s">
        <v>1278</v>
      </c>
      <c r="B59" s="73">
        <v>0</v>
      </c>
      <c r="C59" s="72" t="s">
        <v>1275</v>
      </c>
      <c r="D59" s="73">
        <v>0</v>
      </c>
      <c r="E59" s="72" t="s">
        <v>1275</v>
      </c>
      <c r="F59" s="73">
        <v>0</v>
      </c>
    </row>
    <row r="60" spans="1:6" ht="16.5" customHeight="1">
      <c r="A60" s="72" t="s">
        <v>1358</v>
      </c>
      <c r="B60" s="73">
        <v>0</v>
      </c>
      <c r="C60" s="72" t="s">
        <v>1359</v>
      </c>
      <c r="D60" s="73">
        <v>0</v>
      </c>
      <c r="E60" s="72" t="s">
        <v>1360</v>
      </c>
      <c r="F60" s="73">
        <v>0</v>
      </c>
    </row>
    <row r="61" spans="1:6" ht="16.5" customHeight="1">
      <c r="A61" s="72" t="s">
        <v>1022</v>
      </c>
      <c r="B61" s="73">
        <v>1107</v>
      </c>
      <c r="C61" s="72" t="s">
        <v>1361</v>
      </c>
      <c r="D61" s="73">
        <v>0</v>
      </c>
      <c r="E61" s="72" t="s">
        <v>1278</v>
      </c>
      <c r="F61" s="73">
        <v>0</v>
      </c>
    </row>
    <row r="62" spans="1:6" ht="16.5" customHeight="1">
      <c r="A62" s="72" t="s">
        <v>1271</v>
      </c>
      <c r="B62" s="73">
        <v>872</v>
      </c>
      <c r="C62" s="72" t="s">
        <v>1362</v>
      </c>
      <c r="D62" s="73">
        <v>0</v>
      </c>
      <c r="E62" s="72" t="s">
        <v>1363</v>
      </c>
      <c r="F62" s="73">
        <v>0</v>
      </c>
    </row>
    <row r="63" spans="1:6" ht="16.5" customHeight="1">
      <c r="A63" s="72" t="s">
        <v>1273</v>
      </c>
      <c r="B63" s="73">
        <v>82</v>
      </c>
      <c r="C63" s="72" t="s">
        <v>1278</v>
      </c>
      <c r="D63" s="73">
        <v>0</v>
      </c>
      <c r="E63" s="72" t="s">
        <v>1046</v>
      </c>
      <c r="F63" s="73">
        <v>252</v>
      </c>
    </row>
    <row r="64" spans="1:6" ht="16.5" customHeight="1">
      <c r="A64" s="72" t="s">
        <v>1275</v>
      </c>
      <c r="B64" s="73">
        <v>0</v>
      </c>
      <c r="C64" s="72" t="s">
        <v>1364</v>
      </c>
      <c r="D64" s="73">
        <v>41</v>
      </c>
      <c r="E64" s="72" t="s">
        <v>1271</v>
      </c>
      <c r="F64" s="73">
        <v>34</v>
      </c>
    </row>
    <row r="65" spans="1:6" ht="16.5" customHeight="1">
      <c r="A65" s="74" t="s">
        <v>1365</v>
      </c>
      <c r="B65" s="75">
        <v>10</v>
      </c>
      <c r="C65" s="72" t="s">
        <v>1034</v>
      </c>
      <c r="D65" s="73">
        <v>241</v>
      </c>
      <c r="E65" s="72" t="s">
        <v>1273</v>
      </c>
      <c r="F65" s="73">
        <v>2</v>
      </c>
    </row>
    <row r="66" spans="1:6" ht="16.5" customHeight="1">
      <c r="A66" s="72" t="s">
        <v>1275</v>
      </c>
      <c r="B66" s="73">
        <v>0</v>
      </c>
      <c r="C66" s="72" t="s">
        <v>1278</v>
      </c>
      <c r="D66" s="73">
        <v>0</v>
      </c>
      <c r="E66" s="72" t="s">
        <v>1366</v>
      </c>
      <c r="F66" s="73">
        <v>61</v>
      </c>
    </row>
    <row r="67" spans="1:6" ht="16.5" customHeight="1">
      <c r="A67" s="72" t="s">
        <v>1367</v>
      </c>
      <c r="B67" s="73">
        <v>0</v>
      </c>
      <c r="C67" s="72" t="s">
        <v>1368</v>
      </c>
      <c r="D67" s="73">
        <v>0</v>
      </c>
      <c r="E67" s="72" t="s">
        <v>1369</v>
      </c>
      <c r="F67" s="73">
        <v>0</v>
      </c>
    </row>
    <row r="68" spans="1:6" ht="16.5" customHeight="1">
      <c r="A68" s="72" t="s">
        <v>1370</v>
      </c>
      <c r="B68" s="73">
        <v>1</v>
      </c>
      <c r="C68" s="72" t="s">
        <v>1371</v>
      </c>
      <c r="D68" s="73">
        <v>4637</v>
      </c>
      <c r="E68" s="72" t="s">
        <v>1372</v>
      </c>
      <c r="F68" s="73">
        <v>343</v>
      </c>
    </row>
    <row r="69" spans="1:6" ht="16.5" customHeight="1">
      <c r="A69" s="72" t="s">
        <v>1373</v>
      </c>
      <c r="B69" s="73">
        <v>215</v>
      </c>
      <c r="C69" s="72" t="s">
        <v>1374</v>
      </c>
      <c r="D69" s="73">
        <v>0</v>
      </c>
      <c r="E69" s="72" t="s">
        <v>1375</v>
      </c>
      <c r="F69" s="73">
        <v>0</v>
      </c>
    </row>
    <row r="70" spans="1:6" ht="16.5" customHeight="1">
      <c r="A70" s="72" t="s">
        <v>1278</v>
      </c>
      <c r="B70" s="73">
        <v>0</v>
      </c>
      <c r="C70" s="72" t="s">
        <v>1376</v>
      </c>
      <c r="D70" s="73">
        <v>4637</v>
      </c>
      <c r="E70" s="72" t="s">
        <v>1377</v>
      </c>
      <c r="F70" s="73">
        <v>0</v>
      </c>
    </row>
    <row r="71" spans="1:6" ht="16.5" customHeight="1">
      <c r="A71" s="72" t="s">
        <v>1378</v>
      </c>
      <c r="B71" s="73">
        <v>0</v>
      </c>
      <c r="C71" s="72" t="s">
        <v>1379</v>
      </c>
      <c r="D71" s="73">
        <v>0</v>
      </c>
      <c r="E71" s="72" t="s">
        <v>1380</v>
      </c>
      <c r="F71" s="73">
        <v>0</v>
      </c>
    </row>
    <row r="72" spans="1:6" ht="16.5" customHeight="1">
      <c r="A72" s="72" t="s">
        <v>1048</v>
      </c>
      <c r="B72" s="73">
        <v>98</v>
      </c>
      <c r="C72" s="72" t="s">
        <v>1381</v>
      </c>
      <c r="D72" s="73">
        <v>0</v>
      </c>
      <c r="E72" s="72" t="s">
        <v>1382</v>
      </c>
      <c r="F72" s="73">
        <v>0</v>
      </c>
    </row>
    <row r="73" spans="1:6" ht="16.5" customHeight="1">
      <c r="A73" s="72" t="s">
        <v>1271</v>
      </c>
      <c r="B73" s="73">
        <v>89</v>
      </c>
      <c r="C73" s="72" t="s">
        <v>1271</v>
      </c>
      <c r="D73" s="73">
        <v>0</v>
      </c>
      <c r="E73" s="72" t="s">
        <v>1383</v>
      </c>
      <c r="F73" s="73">
        <v>0</v>
      </c>
    </row>
    <row r="74" spans="1:6" ht="16.5" customHeight="1">
      <c r="A74" s="72" t="s">
        <v>1273</v>
      </c>
      <c r="B74" s="73">
        <v>9</v>
      </c>
      <c r="C74" s="72" t="s">
        <v>1273</v>
      </c>
      <c r="D74" s="73">
        <v>0</v>
      </c>
      <c r="E74" s="72" t="s">
        <v>1384</v>
      </c>
      <c r="F74" s="73">
        <v>0</v>
      </c>
    </row>
    <row r="75" spans="1:6" ht="16.5" customHeight="1">
      <c r="A75" s="72" t="s">
        <v>1275</v>
      </c>
      <c r="B75" s="73">
        <v>0</v>
      </c>
      <c r="C75" s="72" t="s">
        <v>1275</v>
      </c>
      <c r="D75" s="73">
        <v>0</v>
      </c>
      <c r="E75" s="72" t="s">
        <v>1385</v>
      </c>
      <c r="F75" s="73">
        <v>0</v>
      </c>
    </row>
    <row r="76" spans="1:6" ht="16.5" customHeight="1">
      <c r="A76" s="72" t="s">
        <v>1386</v>
      </c>
      <c r="B76" s="73">
        <v>0</v>
      </c>
      <c r="C76" s="72" t="s">
        <v>1387</v>
      </c>
      <c r="D76" s="73">
        <v>0</v>
      </c>
      <c r="E76" s="72" t="s">
        <v>1019</v>
      </c>
      <c r="F76" s="73">
        <v>6117</v>
      </c>
    </row>
    <row r="77" spans="1:6" ht="16.5" customHeight="1">
      <c r="A77" s="72" t="s">
        <v>1388</v>
      </c>
      <c r="B77" s="73">
        <v>0</v>
      </c>
      <c r="C77" s="72" t="s">
        <v>1278</v>
      </c>
      <c r="D77" s="73">
        <v>0</v>
      </c>
      <c r="E77" s="72" t="s">
        <v>1271</v>
      </c>
      <c r="F77" s="73">
        <v>4897</v>
      </c>
    </row>
    <row r="78" spans="1:6" ht="16.5" customHeight="1">
      <c r="A78" s="72" t="s">
        <v>1050</v>
      </c>
      <c r="B78" s="73">
        <v>62</v>
      </c>
      <c r="C78" s="72" t="s">
        <v>1389</v>
      </c>
      <c r="D78" s="73">
        <v>0</v>
      </c>
      <c r="E78" s="72" t="s">
        <v>1273</v>
      </c>
      <c r="F78" s="73">
        <v>88</v>
      </c>
    </row>
    <row r="79" spans="1:6" ht="16.5" customHeight="1">
      <c r="A79" s="72" t="s">
        <v>1271</v>
      </c>
      <c r="B79" s="73">
        <v>53</v>
      </c>
      <c r="C79" s="72" t="s">
        <v>1390</v>
      </c>
      <c r="D79" s="73">
        <v>0</v>
      </c>
      <c r="E79" s="72" t="s">
        <v>1275</v>
      </c>
      <c r="F79" s="73">
        <v>0</v>
      </c>
    </row>
    <row r="80" spans="1:6" ht="16.5" customHeight="1">
      <c r="A80" s="72" t="s">
        <v>1273</v>
      </c>
      <c r="B80" s="73">
        <v>9</v>
      </c>
      <c r="C80" s="72" t="s">
        <v>1391</v>
      </c>
      <c r="D80" s="73">
        <v>0</v>
      </c>
      <c r="E80" s="72" t="s">
        <v>1392</v>
      </c>
      <c r="F80" s="73">
        <v>285</v>
      </c>
    </row>
    <row r="81" spans="1:6" ht="16.5" customHeight="1">
      <c r="A81" s="72" t="s">
        <v>1275</v>
      </c>
      <c r="B81" s="73">
        <v>0</v>
      </c>
      <c r="C81" s="72" t="s">
        <v>1393</v>
      </c>
      <c r="D81" s="73">
        <v>0</v>
      </c>
      <c r="E81" s="72" t="s">
        <v>1394</v>
      </c>
      <c r="F81" s="73">
        <v>0</v>
      </c>
    </row>
    <row r="82" spans="1:6" ht="16.5" customHeight="1">
      <c r="A82" s="72" t="s">
        <v>1305</v>
      </c>
      <c r="B82" s="73">
        <v>0</v>
      </c>
      <c r="C82" s="72" t="s">
        <v>1395</v>
      </c>
      <c r="D82" s="73">
        <v>0</v>
      </c>
      <c r="E82" s="72" t="s">
        <v>1396</v>
      </c>
      <c r="F82" s="73">
        <v>52</v>
      </c>
    </row>
    <row r="83" spans="1:6" ht="16.5" customHeight="1">
      <c r="A83" s="72" t="s">
        <v>1278</v>
      </c>
      <c r="B83" s="73">
        <v>0</v>
      </c>
      <c r="C83" s="72" t="s">
        <v>1397</v>
      </c>
      <c r="D83" s="73">
        <v>0</v>
      </c>
      <c r="E83" s="72" t="s">
        <v>1398</v>
      </c>
      <c r="F83" s="73">
        <v>0</v>
      </c>
    </row>
    <row r="84" spans="1:6" ht="16.5" customHeight="1">
      <c r="A84" s="72" t="s">
        <v>1399</v>
      </c>
      <c r="B84" s="73">
        <v>0</v>
      </c>
      <c r="C84" s="72" t="s">
        <v>1400</v>
      </c>
      <c r="D84" s="73">
        <v>0</v>
      </c>
      <c r="E84" s="72" t="s">
        <v>1401</v>
      </c>
      <c r="F84" s="73">
        <v>0</v>
      </c>
    </row>
    <row r="85" spans="1:6" ht="16.5" customHeight="1">
      <c r="A85" s="72" t="s">
        <v>1052</v>
      </c>
      <c r="B85" s="73">
        <v>537</v>
      </c>
      <c r="C85" s="72" t="s">
        <v>1402</v>
      </c>
      <c r="D85" s="73">
        <v>0</v>
      </c>
      <c r="E85" s="72" t="s">
        <v>1403</v>
      </c>
      <c r="F85" s="73">
        <v>0</v>
      </c>
    </row>
    <row r="86" spans="1:6" ht="16.5" customHeight="1">
      <c r="A86" s="72" t="s">
        <v>1271</v>
      </c>
      <c r="B86" s="73">
        <v>243</v>
      </c>
      <c r="C86" s="72" t="s">
        <v>1404</v>
      </c>
      <c r="D86" s="73">
        <v>0</v>
      </c>
      <c r="E86" s="72" t="s">
        <v>1405</v>
      </c>
      <c r="F86" s="73">
        <v>0</v>
      </c>
    </row>
    <row r="87" spans="1:6" ht="16.5" customHeight="1">
      <c r="A87" s="72" t="s">
        <v>1273</v>
      </c>
      <c r="B87" s="73">
        <v>253</v>
      </c>
      <c r="C87" s="72" t="s">
        <v>1406</v>
      </c>
      <c r="D87" s="73">
        <v>0</v>
      </c>
      <c r="E87" s="72" t="s">
        <v>1407</v>
      </c>
      <c r="F87" s="73">
        <v>111</v>
      </c>
    </row>
    <row r="88" spans="1:6" ht="16.5" customHeight="1">
      <c r="A88" s="72" t="s">
        <v>1275</v>
      </c>
      <c r="B88" s="73">
        <v>0</v>
      </c>
      <c r="C88" s="72" t="s">
        <v>1408</v>
      </c>
      <c r="D88" s="73">
        <v>0</v>
      </c>
      <c r="E88" s="72" t="s">
        <v>1409</v>
      </c>
      <c r="F88" s="73">
        <v>432</v>
      </c>
    </row>
    <row r="89" spans="1:6" ht="16.5" customHeight="1">
      <c r="A89" s="72" t="s">
        <v>1410</v>
      </c>
      <c r="B89" s="73">
        <v>0</v>
      </c>
      <c r="C89" s="72" t="s">
        <v>1411</v>
      </c>
      <c r="D89" s="73">
        <v>0</v>
      </c>
      <c r="E89" s="72" t="s">
        <v>1412</v>
      </c>
      <c r="F89" s="73">
        <v>0</v>
      </c>
    </row>
    <row r="90" spans="1:6" ht="16.5" customHeight="1">
      <c r="A90" s="72" t="s">
        <v>1413</v>
      </c>
      <c r="B90" s="73">
        <v>0</v>
      </c>
      <c r="C90" s="72" t="s">
        <v>1414</v>
      </c>
      <c r="D90" s="73">
        <v>0</v>
      </c>
      <c r="E90" s="72" t="s">
        <v>1415</v>
      </c>
      <c r="F90" s="73">
        <v>0</v>
      </c>
    </row>
    <row r="91" spans="1:6" ht="16.5" customHeight="1">
      <c r="A91" s="72" t="s">
        <v>1278</v>
      </c>
      <c r="B91" s="73">
        <v>0</v>
      </c>
      <c r="C91" s="72" t="s">
        <v>1416</v>
      </c>
      <c r="D91" s="73">
        <v>0</v>
      </c>
      <c r="E91" s="72" t="s">
        <v>1417</v>
      </c>
      <c r="F91" s="73">
        <v>49</v>
      </c>
    </row>
    <row r="92" spans="1:6" ht="16.5" customHeight="1">
      <c r="A92" s="72" t="s">
        <v>1418</v>
      </c>
      <c r="B92" s="73">
        <v>41</v>
      </c>
      <c r="C92" s="72" t="s">
        <v>1419</v>
      </c>
      <c r="D92" s="73">
        <v>0</v>
      </c>
      <c r="E92" s="72" t="s">
        <v>1420</v>
      </c>
      <c r="F92" s="73">
        <v>0</v>
      </c>
    </row>
    <row r="93" spans="1:6" ht="16.5" customHeight="1">
      <c r="A93" s="72" t="s">
        <v>1054</v>
      </c>
      <c r="B93" s="73">
        <v>926</v>
      </c>
      <c r="C93" s="72" t="s">
        <v>1421</v>
      </c>
      <c r="D93" s="73">
        <v>0</v>
      </c>
      <c r="E93" s="72" t="s">
        <v>1422</v>
      </c>
      <c r="F93" s="73">
        <v>189</v>
      </c>
    </row>
    <row r="94" spans="1:6" ht="16.5" customHeight="1">
      <c r="A94" s="72" t="s">
        <v>1271</v>
      </c>
      <c r="B94" s="73">
        <v>757</v>
      </c>
      <c r="C94" s="72" t="s">
        <v>1423</v>
      </c>
      <c r="D94" s="73">
        <v>0</v>
      </c>
      <c r="E94" s="72" t="s">
        <v>1424</v>
      </c>
      <c r="F94" s="73">
        <v>0</v>
      </c>
    </row>
    <row r="95" spans="1:6" ht="16.5" customHeight="1">
      <c r="A95" s="72" t="s">
        <v>1273</v>
      </c>
      <c r="B95" s="73">
        <v>112</v>
      </c>
      <c r="C95" s="72" t="s">
        <v>1425</v>
      </c>
      <c r="D95" s="73">
        <v>0</v>
      </c>
      <c r="E95" s="72" t="s">
        <v>1274</v>
      </c>
      <c r="F95" s="73">
        <v>0</v>
      </c>
    </row>
    <row r="96" spans="1:6" ht="16.5" customHeight="1">
      <c r="A96" s="72" t="s">
        <v>1275</v>
      </c>
      <c r="B96" s="73">
        <v>0</v>
      </c>
      <c r="C96" s="72" t="s">
        <v>1426</v>
      </c>
      <c r="D96" s="73">
        <v>0</v>
      </c>
      <c r="E96" s="72" t="s">
        <v>1278</v>
      </c>
      <c r="F96" s="73">
        <v>8</v>
      </c>
    </row>
    <row r="97" spans="1:6" ht="16.5" customHeight="1">
      <c r="A97" s="72" t="s">
        <v>1387</v>
      </c>
      <c r="B97" s="73">
        <v>0</v>
      </c>
      <c r="C97" s="72" t="s">
        <v>1427</v>
      </c>
      <c r="D97" s="73">
        <v>0</v>
      </c>
      <c r="E97" s="72" t="s">
        <v>1428</v>
      </c>
      <c r="F97" s="73">
        <v>6</v>
      </c>
    </row>
    <row r="98" spans="1:6" ht="16.5" customHeight="1">
      <c r="A98" s="72" t="s">
        <v>1278</v>
      </c>
      <c r="B98" s="73">
        <v>0</v>
      </c>
      <c r="C98" s="72" t="s">
        <v>1429</v>
      </c>
      <c r="D98" s="73">
        <v>0</v>
      </c>
      <c r="E98" s="72" t="s">
        <v>1021</v>
      </c>
      <c r="F98" s="73">
        <v>0</v>
      </c>
    </row>
    <row r="99" spans="1:6" ht="16.5" customHeight="1">
      <c r="A99" s="72" t="s">
        <v>1430</v>
      </c>
      <c r="B99" s="73">
        <v>57</v>
      </c>
      <c r="C99" s="72" t="s">
        <v>1431</v>
      </c>
      <c r="D99" s="73">
        <v>0</v>
      </c>
      <c r="E99" s="72" t="s">
        <v>1271</v>
      </c>
      <c r="F99" s="73">
        <v>0</v>
      </c>
    </row>
    <row r="100" spans="1:6" ht="16.5" customHeight="1">
      <c r="A100" s="72" t="s">
        <v>1055</v>
      </c>
      <c r="B100" s="73">
        <v>890</v>
      </c>
      <c r="C100" s="72" t="s">
        <v>1432</v>
      </c>
      <c r="D100" s="73">
        <v>0</v>
      </c>
      <c r="E100" s="72" t="s">
        <v>1273</v>
      </c>
      <c r="F100" s="73">
        <v>0</v>
      </c>
    </row>
    <row r="101" spans="1:6" ht="16.5" customHeight="1">
      <c r="A101" s="72" t="s">
        <v>1271</v>
      </c>
      <c r="B101" s="73">
        <v>142</v>
      </c>
      <c r="C101" s="72" t="s">
        <v>1433</v>
      </c>
      <c r="D101" s="73">
        <v>0</v>
      </c>
      <c r="E101" s="72" t="s">
        <v>1275</v>
      </c>
      <c r="F101" s="73">
        <v>0</v>
      </c>
    </row>
    <row r="102" spans="1:6" ht="16.5" customHeight="1">
      <c r="A102" s="72" t="s">
        <v>1273</v>
      </c>
      <c r="B102" s="73">
        <v>563</v>
      </c>
      <c r="C102" s="72" t="s">
        <v>1434</v>
      </c>
      <c r="D102" s="73">
        <v>0</v>
      </c>
      <c r="E102" s="72" t="s">
        <v>1435</v>
      </c>
      <c r="F102" s="73">
        <v>0</v>
      </c>
    </row>
    <row r="103" spans="1:6" ht="16.5" customHeight="1">
      <c r="A103" s="72" t="s">
        <v>1275</v>
      </c>
      <c r="B103" s="73">
        <v>0</v>
      </c>
      <c r="C103" s="72" t="s">
        <v>1436</v>
      </c>
      <c r="D103" s="73">
        <v>0</v>
      </c>
      <c r="E103" s="72" t="s">
        <v>1278</v>
      </c>
      <c r="F103" s="73">
        <v>0</v>
      </c>
    </row>
    <row r="104" spans="1:6" ht="16.5" customHeight="1">
      <c r="A104" s="72" t="s">
        <v>1278</v>
      </c>
      <c r="B104" s="73">
        <v>0</v>
      </c>
      <c r="C104" s="72" t="s">
        <v>1437</v>
      </c>
      <c r="D104" s="73">
        <v>0</v>
      </c>
      <c r="E104" s="72" t="s">
        <v>1438</v>
      </c>
      <c r="F104" s="73">
        <v>0</v>
      </c>
    </row>
    <row r="105" spans="1:6" ht="16.5" customHeight="1">
      <c r="A105" s="72" t="s">
        <v>1439</v>
      </c>
      <c r="B105" s="73">
        <v>185</v>
      </c>
      <c r="C105" s="72" t="s">
        <v>1440</v>
      </c>
      <c r="D105" s="73">
        <v>0</v>
      </c>
      <c r="E105" s="72" t="s">
        <v>1023</v>
      </c>
      <c r="F105" s="73">
        <v>817</v>
      </c>
    </row>
    <row r="106" spans="1:6" ht="16.5" customHeight="1">
      <c r="A106" s="72" t="s">
        <v>1056</v>
      </c>
      <c r="B106" s="73">
        <v>159</v>
      </c>
      <c r="C106" s="72" t="s">
        <v>1441</v>
      </c>
      <c r="D106" s="73">
        <v>0</v>
      </c>
      <c r="E106" s="72" t="s">
        <v>1271</v>
      </c>
      <c r="F106" s="73">
        <v>791</v>
      </c>
    </row>
    <row r="107" spans="1:6" ht="16.5" customHeight="1">
      <c r="A107" s="72" t="s">
        <v>1271</v>
      </c>
      <c r="B107" s="73">
        <v>86</v>
      </c>
      <c r="C107" s="72" t="s">
        <v>1442</v>
      </c>
      <c r="D107" s="73">
        <v>0</v>
      </c>
      <c r="E107" s="72" t="s">
        <v>1273</v>
      </c>
      <c r="F107" s="73">
        <v>20</v>
      </c>
    </row>
    <row r="108" spans="1:6" ht="16.5" customHeight="1">
      <c r="A108" s="72" t="s">
        <v>1273</v>
      </c>
      <c r="B108" s="73">
        <v>55</v>
      </c>
      <c r="C108" s="72" t="s">
        <v>1443</v>
      </c>
      <c r="D108" s="73">
        <v>90</v>
      </c>
      <c r="E108" s="72" t="s">
        <v>1275</v>
      </c>
      <c r="F108" s="73">
        <v>0</v>
      </c>
    </row>
    <row r="109" spans="1:6" ht="16.5" customHeight="1">
      <c r="A109" s="72" t="s">
        <v>1275</v>
      </c>
      <c r="B109" s="73">
        <v>0</v>
      </c>
      <c r="C109" s="72" t="s">
        <v>1444</v>
      </c>
      <c r="D109" s="73">
        <v>0</v>
      </c>
      <c r="E109" s="72" t="s">
        <v>1445</v>
      </c>
      <c r="F109" s="73">
        <v>0</v>
      </c>
    </row>
    <row r="110" spans="1:6" ht="16.5" customHeight="1">
      <c r="A110" s="72" t="s">
        <v>1278</v>
      </c>
      <c r="B110" s="73">
        <v>18</v>
      </c>
      <c r="C110" s="72" t="s">
        <v>1446</v>
      </c>
      <c r="D110" s="73">
        <v>0</v>
      </c>
      <c r="E110" s="72" t="s">
        <v>1447</v>
      </c>
      <c r="F110" s="73">
        <v>0</v>
      </c>
    </row>
    <row r="111" spans="1:6" ht="16.5" customHeight="1">
      <c r="A111" s="72" t="s">
        <v>1448</v>
      </c>
      <c r="B111" s="73">
        <v>0</v>
      </c>
      <c r="C111" s="72" t="s">
        <v>1449</v>
      </c>
      <c r="D111" s="73">
        <v>0</v>
      </c>
      <c r="E111" s="72" t="s">
        <v>1450</v>
      </c>
      <c r="F111" s="73">
        <v>0</v>
      </c>
    </row>
    <row r="112" spans="1:6" ht="16.5" customHeight="1">
      <c r="A112" s="72" t="s">
        <v>1057</v>
      </c>
      <c r="B112" s="73">
        <v>79</v>
      </c>
      <c r="C112" s="72" t="s">
        <v>1451</v>
      </c>
      <c r="D112" s="73">
        <v>0</v>
      </c>
      <c r="E112" s="72" t="s">
        <v>1452</v>
      </c>
      <c r="F112" s="73">
        <v>0</v>
      </c>
    </row>
    <row r="113" spans="1:6" ht="16.5" customHeight="1">
      <c r="A113" s="72" t="s">
        <v>1271</v>
      </c>
      <c r="B113" s="73">
        <v>76</v>
      </c>
      <c r="C113" s="72" t="s">
        <v>1453</v>
      </c>
      <c r="D113" s="73">
        <v>0</v>
      </c>
      <c r="E113" s="72" t="s">
        <v>1454</v>
      </c>
      <c r="F113" s="73">
        <v>0</v>
      </c>
    </row>
    <row r="114" spans="1:6" ht="16.5" customHeight="1">
      <c r="A114" s="72" t="s">
        <v>1273</v>
      </c>
      <c r="B114" s="73">
        <v>3</v>
      </c>
      <c r="C114" s="72" t="s">
        <v>1455</v>
      </c>
      <c r="D114" s="73">
        <v>0</v>
      </c>
      <c r="E114" s="72" t="s">
        <v>1456</v>
      </c>
      <c r="F114" s="73">
        <v>0</v>
      </c>
    </row>
    <row r="115" spans="1:6" ht="16.5" customHeight="1">
      <c r="A115" s="72" t="s">
        <v>1275</v>
      </c>
      <c r="B115" s="73">
        <v>0</v>
      </c>
      <c r="C115" s="72" t="s">
        <v>1457</v>
      </c>
      <c r="D115" s="73">
        <v>71</v>
      </c>
      <c r="E115" s="72" t="s">
        <v>1278</v>
      </c>
      <c r="F115" s="73">
        <v>0</v>
      </c>
    </row>
    <row r="116" spans="1:6" ht="16.5" customHeight="1">
      <c r="A116" s="72" t="s">
        <v>1278</v>
      </c>
      <c r="B116" s="73">
        <v>0</v>
      </c>
      <c r="C116" s="72" t="s">
        <v>1458</v>
      </c>
      <c r="D116" s="73">
        <v>53</v>
      </c>
      <c r="E116" s="72" t="s">
        <v>1459</v>
      </c>
      <c r="F116" s="73">
        <v>6</v>
      </c>
    </row>
    <row r="117" spans="1:6" ht="16.5" customHeight="1">
      <c r="A117" s="72" t="s">
        <v>1460</v>
      </c>
      <c r="B117" s="73">
        <v>0</v>
      </c>
      <c r="C117" s="72" t="s">
        <v>1461</v>
      </c>
      <c r="D117" s="73">
        <v>0</v>
      </c>
      <c r="E117" s="72" t="s">
        <v>1025</v>
      </c>
      <c r="F117" s="73">
        <v>2651</v>
      </c>
    </row>
    <row r="118" spans="1:6" ht="16.5" customHeight="1">
      <c r="A118" s="72" t="s">
        <v>1058</v>
      </c>
      <c r="B118" s="73">
        <v>0</v>
      </c>
      <c r="C118" s="72" t="s">
        <v>1462</v>
      </c>
      <c r="D118" s="73">
        <v>0</v>
      </c>
      <c r="E118" s="72" t="s">
        <v>1271</v>
      </c>
      <c r="F118" s="73">
        <v>1499</v>
      </c>
    </row>
    <row r="119" spans="1:6" ht="16.5" customHeight="1">
      <c r="A119" s="72" t="s">
        <v>1271</v>
      </c>
      <c r="B119" s="73">
        <v>0</v>
      </c>
      <c r="C119" s="72" t="s">
        <v>1463</v>
      </c>
      <c r="D119" s="73">
        <v>0</v>
      </c>
      <c r="E119" s="72" t="s">
        <v>1273</v>
      </c>
      <c r="F119" s="73">
        <v>23</v>
      </c>
    </row>
    <row r="120" spans="1:6" ht="16.5" customHeight="1">
      <c r="A120" s="72" t="s">
        <v>1273</v>
      </c>
      <c r="B120" s="73">
        <v>0</v>
      </c>
      <c r="C120" s="72" t="s">
        <v>1464</v>
      </c>
      <c r="D120" s="73">
        <v>0</v>
      </c>
      <c r="E120" s="72" t="s">
        <v>1275</v>
      </c>
      <c r="F120" s="73">
        <v>0</v>
      </c>
    </row>
    <row r="121" spans="1:6" ht="16.5" customHeight="1">
      <c r="A121" s="72" t="s">
        <v>1275</v>
      </c>
      <c r="B121" s="73">
        <v>0</v>
      </c>
      <c r="C121" s="72" t="s">
        <v>1465</v>
      </c>
      <c r="D121" s="73">
        <v>0</v>
      </c>
      <c r="E121" s="72" t="s">
        <v>1466</v>
      </c>
      <c r="F121" s="73">
        <v>68</v>
      </c>
    </row>
    <row r="122" spans="1:6" ht="16.5" customHeight="1">
      <c r="A122" s="72" t="s">
        <v>1278</v>
      </c>
      <c r="B122" s="73">
        <v>0</v>
      </c>
      <c r="C122" s="72" t="s">
        <v>1467</v>
      </c>
      <c r="D122" s="73">
        <v>6</v>
      </c>
      <c r="E122" s="72" t="s">
        <v>1468</v>
      </c>
      <c r="F122" s="73">
        <v>5</v>
      </c>
    </row>
    <row r="123" spans="1:6" ht="16.5" customHeight="1">
      <c r="A123" s="72" t="s">
        <v>1469</v>
      </c>
      <c r="B123" s="73">
        <v>0</v>
      </c>
      <c r="C123" s="72" t="s">
        <v>1470</v>
      </c>
      <c r="D123" s="73">
        <v>12</v>
      </c>
      <c r="E123" s="72" t="s">
        <v>1471</v>
      </c>
      <c r="F123" s="73">
        <v>1050</v>
      </c>
    </row>
    <row r="124" spans="1:6" ht="16.5" customHeight="1">
      <c r="A124" s="72" t="s">
        <v>1472</v>
      </c>
      <c r="B124" s="73">
        <v>724</v>
      </c>
      <c r="C124" s="72" t="s">
        <v>1473</v>
      </c>
      <c r="D124" s="73">
        <v>19</v>
      </c>
      <c r="E124" s="72" t="s">
        <v>1278</v>
      </c>
      <c r="F124" s="73">
        <v>0</v>
      </c>
    </row>
    <row r="125" spans="1:6" ht="16.5" customHeight="1">
      <c r="A125" s="72" t="s">
        <v>1271</v>
      </c>
      <c r="B125" s="73">
        <v>388</v>
      </c>
      <c r="C125" s="72" t="s">
        <v>1474</v>
      </c>
      <c r="D125" s="73">
        <v>19</v>
      </c>
      <c r="E125" s="72" t="s">
        <v>1475</v>
      </c>
      <c r="F125" s="73">
        <v>6</v>
      </c>
    </row>
    <row r="126" spans="1:6" ht="16.5" customHeight="1">
      <c r="A126" s="72" t="s">
        <v>1273</v>
      </c>
      <c r="B126" s="73">
        <v>336</v>
      </c>
      <c r="C126" s="72" t="s">
        <v>1476</v>
      </c>
      <c r="D126" s="73">
        <v>10691</v>
      </c>
      <c r="E126" s="72" t="s">
        <v>1027</v>
      </c>
      <c r="F126" s="73">
        <v>700</v>
      </c>
    </row>
    <row r="127" spans="1:6" ht="16.5" customHeight="1">
      <c r="A127" s="72" t="s">
        <v>1275</v>
      </c>
      <c r="B127" s="73">
        <v>0</v>
      </c>
      <c r="C127" s="72" t="s">
        <v>1017</v>
      </c>
      <c r="D127" s="73">
        <v>404</v>
      </c>
      <c r="E127" s="72" t="s">
        <v>1271</v>
      </c>
      <c r="F127" s="73">
        <v>603</v>
      </c>
    </row>
    <row r="128" spans="1:6" ht="16.5" customHeight="1">
      <c r="A128" s="72" t="s">
        <v>1273</v>
      </c>
      <c r="B128" s="73">
        <v>20</v>
      </c>
      <c r="C128" s="72" t="s">
        <v>1039</v>
      </c>
      <c r="D128" s="73">
        <v>369</v>
      </c>
      <c r="E128" s="72" t="s">
        <v>1477</v>
      </c>
      <c r="F128" s="73">
        <v>0</v>
      </c>
    </row>
    <row r="129" spans="1:6" ht="16.5" customHeight="1">
      <c r="A129" s="72" t="s">
        <v>1275</v>
      </c>
      <c r="B129" s="73">
        <v>0</v>
      </c>
      <c r="C129" s="72" t="s">
        <v>1478</v>
      </c>
      <c r="D129" s="73">
        <v>0</v>
      </c>
      <c r="E129" s="72" t="s">
        <v>1479</v>
      </c>
      <c r="F129" s="73">
        <v>0</v>
      </c>
    </row>
    <row r="130" spans="1:6" ht="16.5" customHeight="1">
      <c r="A130" s="72" t="s">
        <v>1480</v>
      </c>
      <c r="B130" s="73">
        <v>51</v>
      </c>
      <c r="C130" s="72" t="s">
        <v>1481</v>
      </c>
      <c r="D130" s="73">
        <v>369</v>
      </c>
      <c r="E130" s="72" t="s">
        <v>1482</v>
      </c>
      <c r="F130" s="73">
        <v>600</v>
      </c>
    </row>
    <row r="131" spans="1:6" ht="16.5" customHeight="1">
      <c r="A131" s="72" t="s">
        <v>1483</v>
      </c>
      <c r="B131" s="73">
        <v>12</v>
      </c>
      <c r="C131" s="72" t="s">
        <v>1484</v>
      </c>
      <c r="D131" s="73">
        <v>0</v>
      </c>
      <c r="E131" s="72" t="s">
        <v>1485</v>
      </c>
      <c r="F131" s="73">
        <v>0</v>
      </c>
    </row>
    <row r="132" spans="1:6" ht="16.5" customHeight="1">
      <c r="A132" s="72" t="s">
        <v>1486</v>
      </c>
      <c r="B132" s="73">
        <v>14</v>
      </c>
      <c r="C132" s="72" t="s">
        <v>1487</v>
      </c>
      <c r="D132" s="73">
        <v>0</v>
      </c>
      <c r="E132" s="72" t="s">
        <v>1488</v>
      </c>
      <c r="F132" s="73">
        <v>1398</v>
      </c>
    </row>
    <row r="133" spans="1:6" ht="16.5" customHeight="1">
      <c r="A133" s="72" t="s">
        <v>1489</v>
      </c>
      <c r="B133" s="73">
        <v>0</v>
      </c>
      <c r="C133" s="72" t="s">
        <v>1490</v>
      </c>
      <c r="D133" s="73">
        <v>0</v>
      </c>
      <c r="E133" s="72" t="s">
        <v>1071</v>
      </c>
      <c r="F133" s="73">
        <v>5</v>
      </c>
    </row>
    <row r="134" spans="1:6" ht="16.5" customHeight="1">
      <c r="A134" s="72" t="s">
        <v>1491</v>
      </c>
      <c r="B134" s="73">
        <v>0</v>
      </c>
      <c r="C134" s="72" t="s">
        <v>1492</v>
      </c>
      <c r="D134" s="73">
        <v>0</v>
      </c>
      <c r="E134" s="72" t="s">
        <v>1477</v>
      </c>
      <c r="F134" s="73">
        <v>5</v>
      </c>
    </row>
    <row r="135" spans="1:6" ht="16.5" customHeight="1">
      <c r="A135" s="72" t="s">
        <v>1493</v>
      </c>
      <c r="B135" s="73">
        <v>0</v>
      </c>
      <c r="C135" s="72" t="s">
        <v>1041</v>
      </c>
      <c r="D135" s="73">
        <v>0</v>
      </c>
      <c r="E135" s="72" t="s">
        <v>1494</v>
      </c>
      <c r="F135" s="73">
        <v>0</v>
      </c>
    </row>
    <row r="136" spans="1:6" ht="16.5" customHeight="1">
      <c r="A136" s="72" t="s">
        <v>1278</v>
      </c>
      <c r="B136" s="73">
        <v>0</v>
      </c>
      <c r="C136" s="72" t="s">
        <v>1495</v>
      </c>
      <c r="D136" s="73">
        <v>0</v>
      </c>
      <c r="E136" s="72" t="s">
        <v>1496</v>
      </c>
      <c r="F136" s="73">
        <v>0</v>
      </c>
    </row>
    <row r="137" spans="1:6" ht="16.5" customHeight="1">
      <c r="A137" s="72" t="s">
        <v>1497</v>
      </c>
      <c r="B137" s="73">
        <v>0</v>
      </c>
      <c r="C137" s="72" t="s">
        <v>1498</v>
      </c>
      <c r="D137" s="73">
        <v>0</v>
      </c>
      <c r="E137" s="72" t="s">
        <v>1499</v>
      </c>
      <c r="F137" s="73">
        <v>0</v>
      </c>
    </row>
    <row r="138" spans="1:6" ht="16.5" customHeight="1">
      <c r="A138" s="72" t="s">
        <v>1500</v>
      </c>
      <c r="B138" s="73">
        <v>0</v>
      </c>
      <c r="C138" s="72" t="s">
        <v>1501</v>
      </c>
      <c r="D138" s="73">
        <v>0</v>
      </c>
      <c r="E138" s="72" t="s">
        <v>1073</v>
      </c>
      <c r="F138" s="73">
        <v>0</v>
      </c>
    </row>
    <row r="139" spans="1:6" ht="16.5" customHeight="1">
      <c r="A139" s="72" t="s">
        <v>1271</v>
      </c>
      <c r="B139" s="73">
        <v>0</v>
      </c>
      <c r="C139" s="72" t="s">
        <v>1502</v>
      </c>
      <c r="D139" s="73">
        <v>0</v>
      </c>
      <c r="E139" s="72" t="s">
        <v>1503</v>
      </c>
      <c r="F139" s="73">
        <v>0</v>
      </c>
    </row>
    <row r="140" spans="1:6" ht="16.5" customHeight="1">
      <c r="A140" s="72" t="s">
        <v>1273</v>
      </c>
      <c r="B140" s="73">
        <v>0</v>
      </c>
      <c r="C140" s="72" t="s">
        <v>1504</v>
      </c>
      <c r="D140" s="73">
        <v>0</v>
      </c>
      <c r="E140" s="72" t="s">
        <v>1505</v>
      </c>
      <c r="F140" s="73">
        <v>0</v>
      </c>
    </row>
    <row r="141" spans="1:6" ht="16.5" customHeight="1">
      <c r="A141" s="72" t="s">
        <v>1275</v>
      </c>
      <c r="B141" s="73">
        <v>0</v>
      </c>
      <c r="C141" s="72" t="s">
        <v>1043</v>
      </c>
      <c r="D141" s="73">
        <v>0</v>
      </c>
      <c r="E141" s="72" t="s">
        <v>1506</v>
      </c>
      <c r="F141" s="73">
        <v>0</v>
      </c>
    </row>
    <row r="142" spans="1:6" ht="16.5" customHeight="1">
      <c r="A142" s="72" t="s">
        <v>1507</v>
      </c>
      <c r="B142" s="73">
        <v>0</v>
      </c>
      <c r="C142" s="72" t="s">
        <v>1508</v>
      </c>
      <c r="D142" s="73">
        <v>0</v>
      </c>
      <c r="E142" s="72" t="s">
        <v>1509</v>
      </c>
      <c r="F142" s="73">
        <v>0</v>
      </c>
    </row>
    <row r="143" spans="1:6" ht="16.5" customHeight="1">
      <c r="A143" s="72" t="s">
        <v>1510</v>
      </c>
      <c r="B143" s="73">
        <v>0</v>
      </c>
      <c r="C143" s="72" t="s">
        <v>1511</v>
      </c>
      <c r="D143" s="73">
        <v>0</v>
      </c>
      <c r="E143" s="72" t="s">
        <v>1075</v>
      </c>
      <c r="F143" s="73">
        <v>90</v>
      </c>
    </row>
    <row r="144" spans="1:6" ht="16.5" customHeight="1">
      <c r="A144" s="72" t="s">
        <v>1512</v>
      </c>
      <c r="B144" s="73">
        <v>0</v>
      </c>
      <c r="C144" s="72" t="s">
        <v>1513</v>
      </c>
      <c r="D144" s="73">
        <v>0</v>
      </c>
      <c r="E144" s="72" t="s">
        <v>1477</v>
      </c>
      <c r="F144" s="73">
        <v>0</v>
      </c>
    </row>
    <row r="145" spans="1:6" ht="16.5" customHeight="1">
      <c r="A145" s="72" t="s">
        <v>1278</v>
      </c>
      <c r="B145" s="73">
        <v>0</v>
      </c>
      <c r="C145" s="72" t="s">
        <v>1045</v>
      </c>
      <c r="D145" s="73">
        <v>0</v>
      </c>
      <c r="E145" s="72" t="s">
        <v>1514</v>
      </c>
      <c r="F145" s="73">
        <v>21</v>
      </c>
    </row>
    <row r="146" spans="1:6" ht="16.5" customHeight="1">
      <c r="A146" s="72" t="s">
        <v>1515</v>
      </c>
      <c r="B146" s="73">
        <v>0</v>
      </c>
      <c r="C146" s="72" t="s">
        <v>1516</v>
      </c>
      <c r="D146" s="73">
        <v>0</v>
      </c>
      <c r="E146" s="72" t="s">
        <v>1517</v>
      </c>
      <c r="F146" s="73">
        <v>0</v>
      </c>
    </row>
    <row r="147" spans="1:6" ht="16.5" customHeight="1">
      <c r="A147" s="72" t="s">
        <v>1518</v>
      </c>
      <c r="B147" s="73">
        <v>0</v>
      </c>
      <c r="C147" s="72" t="s">
        <v>1519</v>
      </c>
      <c r="D147" s="73">
        <v>0</v>
      </c>
      <c r="E147" s="72" t="s">
        <v>1520</v>
      </c>
      <c r="F147" s="73">
        <v>0</v>
      </c>
    </row>
    <row r="148" spans="1:6" ht="16.5" customHeight="1">
      <c r="A148" s="72" t="s">
        <v>1271</v>
      </c>
      <c r="B148" s="73">
        <v>0</v>
      </c>
      <c r="C148" s="72" t="s">
        <v>1521</v>
      </c>
      <c r="D148" s="73">
        <v>0</v>
      </c>
      <c r="E148" s="72" t="s">
        <v>1522</v>
      </c>
      <c r="F148" s="73">
        <v>0</v>
      </c>
    </row>
    <row r="149" spans="1:6" ht="16.5" customHeight="1">
      <c r="A149" s="72" t="s">
        <v>1273</v>
      </c>
      <c r="B149" s="73">
        <v>0</v>
      </c>
      <c r="C149" s="72" t="s">
        <v>1047</v>
      </c>
      <c r="D149" s="73">
        <v>172</v>
      </c>
      <c r="E149" s="72" t="s">
        <v>1523</v>
      </c>
      <c r="F149" s="73">
        <v>69</v>
      </c>
    </row>
    <row r="150" spans="1:6" ht="16.5" customHeight="1">
      <c r="A150" s="72" t="s">
        <v>1275</v>
      </c>
      <c r="B150" s="73">
        <v>0</v>
      </c>
      <c r="C150" s="72" t="s">
        <v>1524</v>
      </c>
      <c r="D150" s="73">
        <v>172</v>
      </c>
      <c r="E150" s="72" t="s">
        <v>1076</v>
      </c>
      <c r="F150" s="73">
        <v>0</v>
      </c>
    </row>
    <row r="151" spans="1:6" ht="16.5" customHeight="1">
      <c r="A151" s="72" t="s">
        <v>1525</v>
      </c>
      <c r="B151" s="73">
        <v>0</v>
      </c>
      <c r="C151" s="72" t="s">
        <v>1526</v>
      </c>
      <c r="D151" s="73">
        <v>0</v>
      </c>
      <c r="E151" s="72" t="s">
        <v>1527</v>
      </c>
      <c r="F151" s="73">
        <v>0</v>
      </c>
    </row>
    <row r="152" spans="1:6" ht="16.5" customHeight="1">
      <c r="A152" s="72" t="s">
        <v>1528</v>
      </c>
      <c r="B152" s="73">
        <v>0</v>
      </c>
      <c r="C152" s="72" t="s">
        <v>1529</v>
      </c>
      <c r="D152" s="73">
        <v>0</v>
      </c>
      <c r="E152" s="72" t="s">
        <v>1530</v>
      </c>
      <c r="F152" s="73">
        <v>0</v>
      </c>
    </row>
    <row r="153" spans="1:6" ht="16.5" customHeight="1">
      <c r="A153" s="72" t="s">
        <v>1531</v>
      </c>
      <c r="B153" s="73">
        <v>0</v>
      </c>
      <c r="C153" s="72" t="s">
        <v>1049</v>
      </c>
      <c r="D153" s="73">
        <v>130</v>
      </c>
      <c r="E153" s="72" t="s">
        <v>1532</v>
      </c>
      <c r="F153" s="73">
        <v>0</v>
      </c>
    </row>
    <row r="154" spans="1:6" ht="16.5" customHeight="1">
      <c r="A154" s="72" t="s">
        <v>1278</v>
      </c>
      <c r="B154" s="73">
        <v>0</v>
      </c>
      <c r="C154" s="72" t="s">
        <v>1533</v>
      </c>
      <c r="D154" s="73">
        <v>0</v>
      </c>
      <c r="E154" s="72" t="s">
        <v>1534</v>
      </c>
      <c r="F154" s="73">
        <v>0</v>
      </c>
    </row>
    <row r="155" spans="1:6" ht="16.5" customHeight="1">
      <c r="A155" s="72" t="s">
        <v>1535</v>
      </c>
      <c r="B155" s="73">
        <v>0</v>
      </c>
      <c r="C155" s="72" t="s">
        <v>1536</v>
      </c>
      <c r="D155" s="73">
        <v>130</v>
      </c>
      <c r="E155" s="72" t="s">
        <v>1537</v>
      </c>
      <c r="F155" s="73">
        <v>0</v>
      </c>
    </row>
    <row r="156" spans="1:6" ht="16.5" customHeight="1">
      <c r="A156" s="72" t="s">
        <v>1029</v>
      </c>
      <c r="B156" s="73">
        <v>2</v>
      </c>
      <c r="C156" s="72" t="s">
        <v>1538</v>
      </c>
      <c r="D156" s="73">
        <v>0</v>
      </c>
      <c r="E156" s="72" t="s">
        <v>1539</v>
      </c>
      <c r="F156" s="73">
        <v>0</v>
      </c>
    </row>
    <row r="157" spans="1:6" ht="16.5" customHeight="1">
      <c r="A157" s="72" t="s">
        <v>1271</v>
      </c>
      <c r="B157" s="73">
        <v>0</v>
      </c>
      <c r="C157" s="72" t="s">
        <v>1540</v>
      </c>
      <c r="D157" s="73">
        <v>0</v>
      </c>
      <c r="E157" s="72" t="s">
        <v>1541</v>
      </c>
      <c r="F157" s="73">
        <v>0</v>
      </c>
    </row>
    <row r="158" spans="1:6" ht="16.5" customHeight="1">
      <c r="A158" s="72" t="s">
        <v>1273</v>
      </c>
      <c r="B158" s="73">
        <v>2</v>
      </c>
      <c r="C158" s="72" t="s">
        <v>1542</v>
      </c>
      <c r="D158" s="73">
        <v>0</v>
      </c>
      <c r="E158" s="72" t="s">
        <v>1543</v>
      </c>
      <c r="F158" s="73">
        <v>0</v>
      </c>
    </row>
    <row r="159" spans="1:6" ht="16.5" customHeight="1">
      <c r="A159" s="72" t="s">
        <v>1275</v>
      </c>
      <c r="B159" s="73">
        <v>0</v>
      </c>
      <c r="C159" s="72" t="s">
        <v>1051</v>
      </c>
      <c r="D159" s="73">
        <v>1066</v>
      </c>
      <c r="E159" s="72" t="s">
        <v>1544</v>
      </c>
      <c r="F159" s="73">
        <v>0</v>
      </c>
    </row>
    <row r="160" spans="1:6" ht="16.5" customHeight="1">
      <c r="A160" s="72" t="s">
        <v>1545</v>
      </c>
      <c r="B160" s="73">
        <v>0</v>
      </c>
      <c r="C160" s="72" t="s">
        <v>1546</v>
      </c>
      <c r="D160" s="73">
        <v>731</v>
      </c>
      <c r="E160" s="72" t="s">
        <v>1547</v>
      </c>
      <c r="F160" s="73">
        <v>0</v>
      </c>
    </row>
    <row r="161" spans="1:6" ht="16.5" customHeight="1">
      <c r="A161" s="72" t="s">
        <v>1548</v>
      </c>
      <c r="B161" s="73">
        <v>0</v>
      </c>
      <c r="C161" s="72" t="s">
        <v>1549</v>
      </c>
      <c r="D161" s="73">
        <v>122</v>
      </c>
      <c r="E161" s="72" t="s">
        <v>1550</v>
      </c>
      <c r="F161" s="73">
        <v>2669</v>
      </c>
    </row>
    <row r="162" spans="1:6" ht="16.5" customHeight="1">
      <c r="A162" s="72" t="s">
        <v>1278</v>
      </c>
      <c r="B162" s="73">
        <v>0</v>
      </c>
      <c r="C162" s="72" t="s">
        <v>1551</v>
      </c>
      <c r="D162" s="73">
        <v>0</v>
      </c>
      <c r="E162" s="72" t="s">
        <v>1084</v>
      </c>
      <c r="F162" s="73">
        <v>1101</v>
      </c>
    </row>
    <row r="163" spans="1:6" ht="16.5" customHeight="1">
      <c r="A163" s="72" t="s">
        <v>1552</v>
      </c>
      <c r="B163" s="73">
        <v>0</v>
      </c>
      <c r="C163" s="72" t="s">
        <v>1553</v>
      </c>
      <c r="D163" s="73">
        <v>0</v>
      </c>
      <c r="E163" s="72" t="s">
        <v>1271</v>
      </c>
      <c r="F163" s="73">
        <v>68</v>
      </c>
    </row>
    <row r="164" spans="1:6" ht="16.5" customHeight="1">
      <c r="A164" s="72" t="s">
        <v>1554</v>
      </c>
      <c r="B164" s="73">
        <v>0</v>
      </c>
      <c r="C164" s="72" t="s">
        <v>1555</v>
      </c>
      <c r="D164" s="73">
        <v>213</v>
      </c>
      <c r="E164" s="72" t="s">
        <v>1273</v>
      </c>
      <c r="F164" s="73">
        <v>5</v>
      </c>
    </row>
    <row r="165" spans="1:6" ht="16.5" customHeight="1">
      <c r="A165" s="72" t="s">
        <v>1271</v>
      </c>
      <c r="B165" s="73">
        <v>0</v>
      </c>
      <c r="C165" s="72" t="s">
        <v>1556</v>
      </c>
      <c r="D165" s="73">
        <v>0</v>
      </c>
      <c r="E165" s="72" t="s">
        <v>1275</v>
      </c>
      <c r="F165" s="73">
        <v>0</v>
      </c>
    </row>
    <row r="166" spans="1:6" ht="16.5" customHeight="1">
      <c r="A166" s="72" t="s">
        <v>1273</v>
      </c>
      <c r="B166" s="73">
        <v>0</v>
      </c>
      <c r="C166" s="72" t="s">
        <v>1557</v>
      </c>
      <c r="D166" s="73">
        <v>0</v>
      </c>
      <c r="E166" s="72" t="s">
        <v>1558</v>
      </c>
      <c r="F166" s="73">
        <v>85</v>
      </c>
    </row>
    <row r="167" spans="1:6" ht="16.5" customHeight="1">
      <c r="A167" s="72" t="s">
        <v>1559</v>
      </c>
      <c r="B167" s="73">
        <v>0</v>
      </c>
      <c r="C167" s="72" t="s">
        <v>1560</v>
      </c>
      <c r="D167" s="73">
        <v>0</v>
      </c>
      <c r="E167" s="72" t="s">
        <v>1561</v>
      </c>
      <c r="F167" s="73">
        <v>0</v>
      </c>
    </row>
    <row r="168" spans="1:6" ht="16.5" customHeight="1">
      <c r="A168" s="72" t="s">
        <v>1562</v>
      </c>
      <c r="B168" s="73">
        <v>0</v>
      </c>
      <c r="C168" s="72" t="s">
        <v>1563</v>
      </c>
      <c r="D168" s="73">
        <v>2497</v>
      </c>
      <c r="E168" s="72" t="s">
        <v>1564</v>
      </c>
      <c r="F168" s="73">
        <v>0</v>
      </c>
    </row>
    <row r="169" spans="1:6" ht="16.5" customHeight="1">
      <c r="A169" s="72" t="s">
        <v>1565</v>
      </c>
      <c r="B169" s="73">
        <v>0</v>
      </c>
      <c r="C169" s="72" t="s">
        <v>1063</v>
      </c>
      <c r="D169" s="73">
        <v>354</v>
      </c>
      <c r="E169" s="72" t="s">
        <v>1566</v>
      </c>
      <c r="F169" s="73">
        <v>0</v>
      </c>
    </row>
    <row r="170" spans="1:6" ht="16.5" customHeight="1">
      <c r="A170" s="72" t="s">
        <v>1420</v>
      </c>
      <c r="B170" s="73">
        <v>0</v>
      </c>
      <c r="C170" s="72" t="s">
        <v>1271</v>
      </c>
      <c r="D170" s="73">
        <v>334</v>
      </c>
      <c r="E170" s="72" t="s">
        <v>1567</v>
      </c>
      <c r="F170" s="73">
        <v>0</v>
      </c>
    </row>
    <row r="171" spans="1:6" ht="16.5" customHeight="1">
      <c r="A171" s="72" t="s">
        <v>1568</v>
      </c>
      <c r="B171" s="73">
        <v>0</v>
      </c>
      <c r="C171" s="72" t="s">
        <v>1273</v>
      </c>
      <c r="D171" s="73">
        <v>20</v>
      </c>
      <c r="E171" s="72" t="s">
        <v>1569</v>
      </c>
      <c r="F171" s="73">
        <v>275</v>
      </c>
    </row>
    <row r="172" spans="1:6" ht="16.5" customHeight="1">
      <c r="A172" s="72" t="s">
        <v>1570</v>
      </c>
      <c r="B172" s="73">
        <v>0</v>
      </c>
      <c r="C172" s="72" t="s">
        <v>1275</v>
      </c>
      <c r="D172" s="73">
        <v>0</v>
      </c>
      <c r="E172" s="72" t="s">
        <v>1571</v>
      </c>
      <c r="F172" s="73">
        <v>0</v>
      </c>
    </row>
    <row r="173" spans="1:6" ht="16.5" customHeight="1">
      <c r="A173" s="72" t="s">
        <v>1572</v>
      </c>
      <c r="B173" s="73">
        <v>0</v>
      </c>
      <c r="C173" s="72" t="s">
        <v>1573</v>
      </c>
      <c r="D173" s="73">
        <v>0</v>
      </c>
      <c r="E173" s="72" t="s">
        <v>1574</v>
      </c>
      <c r="F173" s="73">
        <v>0</v>
      </c>
    </row>
    <row r="174" spans="1:6" ht="16.5" customHeight="1">
      <c r="A174" s="72" t="s">
        <v>1575</v>
      </c>
      <c r="B174" s="73">
        <v>0</v>
      </c>
      <c r="C174" s="72" t="s">
        <v>1065</v>
      </c>
      <c r="D174" s="73">
        <v>0</v>
      </c>
      <c r="E174" s="72" t="s">
        <v>1576</v>
      </c>
      <c r="F174" s="73">
        <v>65</v>
      </c>
    </row>
    <row r="175" spans="1:6" ht="16.5" customHeight="1">
      <c r="A175" s="72" t="s">
        <v>1577</v>
      </c>
      <c r="B175" s="73">
        <v>41326</v>
      </c>
      <c r="C175" s="72" t="s">
        <v>1477</v>
      </c>
      <c r="D175" s="73">
        <v>0</v>
      </c>
      <c r="E175" s="72" t="s">
        <v>1578</v>
      </c>
      <c r="F175" s="73">
        <v>603</v>
      </c>
    </row>
    <row r="176" spans="1:6" ht="16.5" customHeight="1">
      <c r="A176" s="72" t="s">
        <v>1035</v>
      </c>
      <c r="B176" s="73">
        <v>990</v>
      </c>
      <c r="C176" s="72" t="s">
        <v>1579</v>
      </c>
      <c r="D176" s="73">
        <v>0</v>
      </c>
      <c r="E176" s="72" t="s">
        <v>1086</v>
      </c>
      <c r="F176" s="73">
        <v>72</v>
      </c>
    </row>
    <row r="177" spans="1:6" ht="16.5" customHeight="1">
      <c r="A177" s="72" t="s">
        <v>1271</v>
      </c>
      <c r="B177" s="73">
        <v>177</v>
      </c>
      <c r="C177" s="72" t="s">
        <v>1580</v>
      </c>
      <c r="D177" s="73">
        <v>0</v>
      </c>
      <c r="E177" s="72" t="s">
        <v>1271</v>
      </c>
      <c r="F177" s="73">
        <v>0</v>
      </c>
    </row>
    <row r="178" spans="1:6" ht="16.5" customHeight="1">
      <c r="A178" s="72" t="s">
        <v>1273</v>
      </c>
      <c r="B178" s="73">
        <v>0</v>
      </c>
      <c r="C178" s="72" t="s">
        <v>1581</v>
      </c>
      <c r="D178" s="73">
        <v>0</v>
      </c>
      <c r="E178" s="72" t="s">
        <v>1273</v>
      </c>
      <c r="F178" s="73">
        <v>0</v>
      </c>
    </row>
    <row r="179" spans="1:6" ht="16.5" customHeight="1">
      <c r="A179" s="72" t="s">
        <v>1275</v>
      </c>
      <c r="B179" s="73">
        <v>0</v>
      </c>
      <c r="C179" s="72" t="s">
        <v>1582</v>
      </c>
      <c r="D179" s="73">
        <v>0</v>
      </c>
      <c r="E179" s="72" t="s">
        <v>1275</v>
      </c>
      <c r="F179" s="73">
        <v>0</v>
      </c>
    </row>
    <row r="180" spans="1:6" ht="16.5" customHeight="1">
      <c r="A180" s="72" t="s">
        <v>1583</v>
      </c>
      <c r="B180" s="73">
        <v>813</v>
      </c>
      <c r="C180" s="72" t="s">
        <v>1584</v>
      </c>
      <c r="D180" s="73">
        <v>0</v>
      </c>
      <c r="E180" s="72" t="s">
        <v>1585</v>
      </c>
      <c r="F180" s="73">
        <v>56</v>
      </c>
    </row>
    <row r="181" spans="1:6" ht="16.5" customHeight="1">
      <c r="A181" s="72" t="s">
        <v>1037</v>
      </c>
      <c r="B181" s="73">
        <v>38599</v>
      </c>
      <c r="C181" s="72" t="s">
        <v>1586</v>
      </c>
      <c r="D181" s="73">
        <v>0</v>
      </c>
      <c r="E181" s="72" t="s">
        <v>1587</v>
      </c>
      <c r="F181" s="73">
        <v>0</v>
      </c>
    </row>
    <row r="182" spans="1:6" ht="16.5" customHeight="1">
      <c r="A182" s="72" t="s">
        <v>1588</v>
      </c>
      <c r="B182" s="73">
        <v>2270</v>
      </c>
      <c r="C182" s="72" t="s">
        <v>1589</v>
      </c>
      <c r="D182" s="73">
        <v>0</v>
      </c>
      <c r="E182" s="72" t="s">
        <v>1590</v>
      </c>
      <c r="F182" s="73">
        <v>0</v>
      </c>
    </row>
    <row r="183" spans="1:6" ht="16.5" customHeight="1">
      <c r="A183" s="72" t="s">
        <v>1591</v>
      </c>
      <c r="B183" s="73">
        <v>22909</v>
      </c>
      <c r="C183" s="72" t="s">
        <v>1067</v>
      </c>
      <c r="D183" s="73">
        <v>50</v>
      </c>
      <c r="E183" s="72" t="s">
        <v>1592</v>
      </c>
      <c r="F183" s="73">
        <v>16</v>
      </c>
    </row>
    <row r="184" spans="1:6" ht="16.5" customHeight="1">
      <c r="A184" s="72" t="s">
        <v>1593</v>
      </c>
      <c r="B184" s="73">
        <v>10571</v>
      </c>
      <c r="C184" s="72" t="s">
        <v>1477</v>
      </c>
      <c r="D184" s="73">
        <v>0</v>
      </c>
      <c r="E184" s="72" t="s">
        <v>1088</v>
      </c>
      <c r="F184" s="73">
        <v>244</v>
      </c>
    </row>
    <row r="185" spans="1:6" ht="16.5" customHeight="1">
      <c r="A185" s="72" t="s">
        <v>1594</v>
      </c>
      <c r="B185" s="73">
        <v>2833</v>
      </c>
      <c r="C185" s="72" t="s">
        <v>1595</v>
      </c>
      <c r="D185" s="73">
        <v>50</v>
      </c>
      <c r="E185" s="72" t="s">
        <v>1271</v>
      </c>
      <c r="F185" s="73">
        <v>0</v>
      </c>
    </row>
    <row r="186" spans="1:6" ht="16.5" customHeight="1">
      <c r="A186" s="72" t="s">
        <v>1596</v>
      </c>
      <c r="B186" s="73">
        <v>16</v>
      </c>
      <c r="C186" s="72" t="s">
        <v>1597</v>
      </c>
      <c r="D186" s="73">
        <v>0</v>
      </c>
      <c r="E186" s="72" t="s">
        <v>1273</v>
      </c>
      <c r="F186" s="73">
        <v>1</v>
      </c>
    </row>
    <row r="187" spans="1:6" ht="16.5" customHeight="1">
      <c r="A187" s="72" t="s">
        <v>1598</v>
      </c>
      <c r="B187" s="73">
        <v>0</v>
      </c>
      <c r="C187" s="72" t="s">
        <v>1599</v>
      </c>
      <c r="D187" s="73">
        <v>0</v>
      </c>
      <c r="E187" s="72" t="s">
        <v>1275</v>
      </c>
      <c r="F187" s="73">
        <v>0</v>
      </c>
    </row>
    <row r="188" spans="1:6" ht="16.5" customHeight="1">
      <c r="A188" s="72" t="s">
        <v>1600</v>
      </c>
      <c r="B188" s="73">
        <v>0</v>
      </c>
      <c r="C188" s="72" t="s">
        <v>1601</v>
      </c>
      <c r="D188" s="73">
        <v>0</v>
      </c>
      <c r="E188" s="72" t="s">
        <v>1602</v>
      </c>
      <c r="F188" s="73">
        <v>0</v>
      </c>
    </row>
    <row r="189" spans="1:6" ht="16.5" customHeight="1">
      <c r="A189" s="72" t="s">
        <v>1603</v>
      </c>
      <c r="B189" s="73">
        <v>0</v>
      </c>
      <c r="C189" s="72" t="s">
        <v>1069</v>
      </c>
      <c r="D189" s="73">
        <v>1998</v>
      </c>
      <c r="E189" s="72" t="s">
        <v>1604</v>
      </c>
      <c r="F189" s="73">
        <v>0</v>
      </c>
    </row>
    <row r="190" spans="1:6" ht="16.5" customHeight="1">
      <c r="A190" s="72" t="s">
        <v>1605</v>
      </c>
      <c r="B190" s="73">
        <v>0</v>
      </c>
      <c r="C190" s="72" t="s">
        <v>1606</v>
      </c>
      <c r="D190" s="73">
        <v>2119</v>
      </c>
      <c r="E190" s="72" t="s">
        <v>1607</v>
      </c>
      <c r="F190" s="73">
        <v>357</v>
      </c>
    </row>
    <row r="191" spans="1:6" ht="16.5" customHeight="1">
      <c r="A191" s="72" t="s">
        <v>1608</v>
      </c>
      <c r="B191" s="73">
        <v>160</v>
      </c>
      <c r="C191" s="72" t="s">
        <v>1609</v>
      </c>
      <c r="D191" s="73">
        <v>0</v>
      </c>
      <c r="E191" s="72" t="s">
        <v>1610</v>
      </c>
      <c r="F191" s="73">
        <v>1266</v>
      </c>
    </row>
    <row r="192" spans="1:6" ht="16.5" customHeight="1">
      <c r="A192" s="72" t="s">
        <v>1611</v>
      </c>
      <c r="B192" s="73">
        <v>83</v>
      </c>
      <c r="C192" s="72" t="s">
        <v>1612</v>
      </c>
      <c r="D192" s="73">
        <v>0</v>
      </c>
      <c r="E192" s="72" t="s">
        <v>1064</v>
      </c>
      <c r="F192" s="73">
        <v>101</v>
      </c>
    </row>
    <row r="193" spans="1:6" ht="16.5" customHeight="1">
      <c r="A193" s="72" t="s">
        <v>1613</v>
      </c>
      <c r="B193" s="73">
        <v>0</v>
      </c>
      <c r="C193" s="72" t="s">
        <v>1614</v>
      </c>
      <c r="D193" s="73">
        <v>0</v>
      </c>
      <c r="E193" s="72" t="s">
        <v>1615</v>
      </c>
      <c r="F193" s="73">
        <v>77</v>
      </c>
    </row>
    <row r="194" spans="1:6" ht="16.5" customHeight="1">
      <c r="A194" s="72" t="s">
        <v>1616</v>
      </c>
      <c r="B194" s="73">
        <v>0</v>
      </c>
      <c r="C194" s="72" t="s">
        <v>1106</v>
      </c>
      <c r="D194" s="73">
        <v>0</v>
      </c>
      <c r="E194" s="72" t="s">
        <v>1617</v>
      </c>
      <c r="F194" s="73">
        <v>24</v>
      </c>
    </row>
    <row r="195" spans="1:6" ht="16.5" customHeight="1">
      <c r="A195" s="72" t="s">
        <v>1090</v>
      </c>
      <c r="B195" s="73">
        <v>358</v>
      </c>
      <c r="C195" s="72" t="s">
        <v>1618</v>
      </c>
      <c r="D195" s="73">
        <v>0</v>
      </c>
      <c r="E195" s="72" t="s">
        <v>1072</v>
      </c>
      <c r="F195" s="73">
        <v>300</v>
      </c>
    </row>
    <row r="196" spans="1:6" ht="16.5" customHeight="1">
      <c r="A196" s="72" t="s">
        <v>1271</v>
      </c>
      <c r="B196" s="73">
        <v>53</v>
      </c>
      <c r="C196" s="72" t="s">
        <v>1619</v>
      </c>
      <c r="D196" s="73">
        <v>0</v>
      </c>
      <c r="E196" s="72" t="s">
        <v>1620</v>
      </c>
      <c r="F196" s="73">
        <v>0</v>
      </c>
    </row>
    <row r="197" spans="1:6" ht="16.5" customHeight="1">
      <c r="A197" s="72" t="s">
        <v>1273</v>
      </c>
      <c r="B197" s="73">
        <v>0</v>
      </c>
      <c r="C197" s="72" t="s">
        <v>1621</v>
      </c>
      <c r="D197" s="73">
        <v>0</v>
      </c>
      <c r="E197" s="72" t="s">
        <v>1622</v>
      </c>
      <c r="F197" s="73">
        <v>300</v>
      </c>
    </row>
    <row r="198" spans="1:6" ht="16.5" customHeight="1">
      <c r="A198" s="72" t="s">
        <v>1275</v>
      </c>
      <c r="B198" s="73">
        <v>0</v>
      </c>
      <c r="C198" s="72" t="s">
        <v>1108</v>
      </c>
      <c r="D198" s="73">
        <v>579</v>
      </c>
      <c r="E198" s="72" t="s">
        <v>1623</v>
      </c>
      <c r="F198" s="73">
        <v>0</v>
      </c>
    </row>
    <row r="199" spans="1:6" ht="16.5" customHeight="1">
      <c r="A199" s="72" t="s">
        <v>1624</v>
      </c>
      <c r="B199" s="73">
        <v>181</v>
      </c>
      <c r="C199" s="72" t="s">
        <v>1625</v>
      </c>
      <c r="D199" s="73">
        <v>19</v>
      </c>
      <c r="E199" s="72" t="s">
        <v>1626</v>
      </c>
      <c r="F199" s="73">
        <v>0</v>
      </c>
    </row>
    <row r="200" spans="1:6" ht="16.5" customHeight="1">
      <c r="A200" s="72" t="s">
        <v>1627</v>
      </c>
      <c r="B200" s="73">
        <v>119</v>
      </c>
      <c r="C200" s="72" t="s">
        <v>1628</v>
      </c>
      <c r="D200" s="73">
        <v>80</v>
      </c>
      <c r="E200" s="72" t="s">
        <v>1629</v>
      </c>
      <c r="F200" s="73">
        <v>0</v>
      </c>
    </row>
    <row r="201" spans="1:6" ht="16.5" customHeight="1">
      <c r="A201" s="72" t="s">
        <v>1630</v>
      </c>
      <c r="B201" s="73">
        <v>5</v>
      </c>
      <c r="C201" s="72" t="s">
        <v>1631</v>
      </c>
      <c r="D201" s="73">
        <v>0</v>
      </c>
      <c r="E201" s="72" t="s">
        <v>1066</v>
      </c>
      <c r="F201" s="73">
        <v>39</v>
      </c>
    </row>
    <row r="202" spans="1:6" ht="16.5" customHeight="1">
      <c r="A202" s="72" t="s">
        <v>1632</v>
      </c>
      <c r="B202" s="73">
        <v>0</v>
      </c>
      <c r="C202" s="72" t="s">
        <v>1633</v>
      </c>
      <c r="D202" s="73">
        <v>292</v>
      </c>
      <c r="E202" s="72" t="s">
        <v>1634</v>
      </c>
      <c r="F202" s="73">
        <v>3</v>
      </c>
    </row>
    <row r="203" spans="1:6" ht="16.5" customHeight="1">
      <c r="A203" s="72" t="s">
        <v>1092</v>
      </c>
      <c r="B203" s="73">
        <v>186</v>
      </c>
      <c r="C203" s="72" t="s">
        <v>1635</v>
      </c>
      <c r="D203" s="73">
        <v>120</v>
      </c>
      <c r="E203" s="72" t="s">
        <v>1636</v>
      </c>
      <c r="F203" s="73">
        <v>36</v>
      </c>
    </row>
    <row r="204" spans="1:6" ht="16.5" customHeight="1">
      <c r="A204" s="72" t="s">
        <v>1271</v>
      </c>
      <c r="B204" s="73">
        <v>0</v>
      </c>
      <c r="C204" s="72" t="s">
        <v>1637</v>
      </c>
      <c r="D204" s="73">
        <v>51</v>
      </c>
      <c r="E204" s="72" t="s">
        <v>1638</v>
      </c>
      <c r="F204" s="73">
        <v>198</v>
      </c>
    </row>
    <row r="205" spans="1:6" ht="16.5" customHeight="1">
      <c r="A205" s="72" t="s">
        <v>1273</v>
      </c>
      <c r="B205" s="73">
        <v>0</v>
      </c>
      <c r="C205" s="72" t="s">
        <v>1639</v>
      </c>
      <c r="D205" s="73">
        <v>0</v>
      </c>
      <c r="E205" s="72" t="s">
        <v>1640</v>
      </c>
      <c r="F205" s="73">
        <v>198</v>
      </c>
    </row>
    <row r="206" spans="1:6" ht="16.5" customHeight="1">
      <c r="A206" s="72" t="s">
        <v>1275</v>
      </c>
      <c r="B206" s="73">
        <v>0</v>
      </c>
      <c r="C206" s="72" t="s">
        <v>1641</v>
      </c>
      <c r="D206" s="73">
        <v>0</v>
      </c>
      <c r="E206" s="72" t="s">
        <v>1642</v>
      </c>
      <c r="F206" s="73">
        <v>26428</v>
      </c>
    </row>
    <row r="207" spans="1:6" ht="16.5" customHeight="1">
      <c r="A207" s="72" t="s">
        <v>1643</v>
      </c>
      <c r="B207" s="73">
        <v>0</v>
      </c>
      <c r="C207" s="72" t="s">
        <v>1644</v>
      </c>
      <c r="D207" s="73">
        <v>0</v>
      </c>
      <c r="E207" s="72" t="s">
        <v>1079</v>
      </c>
      <c r="F207" s="73">
        <v>473</v>
      </c>
    </row>
    <row r="208" spans="1:6" ht="16.5" customHeight="1">
      <c r="A208" s="72" t="s">
        <v>1645</v>
      </c>
      <c r="B208" s="73">
        <v>0</v>
      </c>
      <c r="C208" s="72" t="s">
        <v>1646</v>
      </c>
      <c r="D208" s="73">
        <v>0</v>
      </c>
      <c r="E208" s="72" t="s">
        <v>1271</v>
      </c>
      <c r="F208" s="73">
        <v>246</v>
      </c>
    </row>
    <row r="209" spans="1:6" ht="16.5" customHeight="1">
      <c r="A209" s="72" t="s">
        <v>1647</v>
      </c>
      <c r="B209" s="73">
        <v>0</v>
      </c>
      <c r="C209" s="72" t="s">
        <v>1648</v>
      </c>
      <c r="D209" s="73">
        <v>0</v>
      </c>
      <c r="E209" s="72" t="s">
        <v>1273</v>
      </c>
      <c r="F209" s="73">
        <v>6</v>
      </c>
    </row>
    <row r="210" spans="1:6" ht="16.5" customHeight="1">
      <c r="A210" s="72" t="s">
        <v>1649</v>
      </c>
      <c r="B210" s="73">
        <v>0</v>
      </c>
      <c r="C210" s="72" t="s">
        <v>1650</v>
      </c>
      <c r="D210" s="73">
        <v>0</v>
      </c>
      <c r="E210" s="72" t="s">
        <v>1275</v>
      </c>
      <c r="F210" s="73">
        <v>0</v>
      </c>
    </row>
    <row r="211" spans="1:6" ht="16.5" customHeight="1">
      <c r="A211" s="72" t="s">
        <v>1651</v>
      </c>
      <c r="B211" s="73">
        <v>186</v>
      </c>
      <c r="C211" s="72" t="s">
        <v>1652</v>
      </c>
      <c r="D211" s="73">
        <v>17</v>
      </c>
      <c r="E211" s="72" t="s">
        <v>1653</v>
      </c>
      <c r="F211" s="73">
        <v>221</v>
      </c>
    </row>
    <row r="212" spans="1:6" ht="16.5" customHeight="1">
      <c r="A212" s="72" t="s">
        <v>1654</v>
      </c>
      <c r="B212" s="73">
        <v>708</v>
      </c>
      <c r="C212" s="72" t="s">
        <v>1110</v>
      </c>
      <c r="D212" s="73">
        <v>1466</v>
      </c>
      <c r="E212" s="72" t="s">
        <v>1081</v>
      </c>
      <c r="F212" s="73">
        <v>1387</v>
      </c>
    </row>
    <row r="213" spans="1:6" ht="16.5" customHeight="1">
      <c r="A213" s="72" t="s">
        <v>1655</v>
      </c>
      <c r="B213" s="73">
        <v>5</v>
      </c>
      <c r="C213" s="72" t="s">
        <v>1656</v>
      </c>
      <c r="D213" s="73">
        <v>58</v>
      </c>
      <c r="E213" s="72" t="s">
        <v>1657</v>
      </c>
      <c r="F213" s="73">
        <v>898</v>
      </c>
    </row>
    <row r="214" spans="1:6" ht="16.5" customHeight="1">
      <c r="A214" s="72" t="s">
        <v>1658</v>
      </c>
      <c r="B214" s="73">
        <v>0</v>
      </c>
      <c r="C214" s="72" t="s">
        <v>1659</v>
      </c>
      <c r="D214" s="73">
        <v>108</v>
      </c>
      <c r="E214" s="72" t="s">
        <v>1660</v>
      </c>
      <c r="F214" s="73">
        <v>413</v>
      </c>
    </row>
    <row r="215" spans="1:6" ht="16.5" customHeight="1">
      <c r="A215" s="72" t="s">
        <v>1661</v>
      </c>
      <c r="B215" s="73">
        <v>703</v>
      </c>
      <c r="C215" s="72" t="s">
        <v>1662</v>
      </c>
      <c r="D215" s="73">
        <v>871</v>
      </c>
      <c r="E215" s="72" t="s">
        <v>1663</v>
      </c>
      <c r="F215" s="73">
        <v>0</v>
      </c>
    </row>
    <row r="216" spans="1:6" ht="16.5" customHeight="1">
      <c r="A216" s="72" t="s">
        <v>1664</v>
      </c>
      <c r="B216" s="73">
        <v>21234</v>
      </c>
      <c r="C216" s="72" t="s">
        <v>1665</v>
      </c>
      <c r="D216" s="73">
        <v>99</v>
      </c>
      <c r="E216" s="72" t="s">
        <v>1666</v>
      </c>
      <c r="F216" s="73">
        <v>0</v>
      </c>
    </row>
    <row r="217" spans="1:6" ht="16.5" customHeight="1">
      <c r="A217" s="72" t="s">
        <v>1098</v>
      </c>
      <c r="B217" s="73">
        <v>943</v>
      </c>
      <c r="C217" s="72" t="s">
        <v>1667</v>
      </c>
      <c r="D217" s="73">
        <v>281</v>
      </c>
      <c r="E217" s="72" t="s">
        <v>1668</v>
      </c>
      <c r="F217" s="73">
        <v>0</v>
      </c>
    </row>
    <row r="218" spans="1:6" ht="16.5" customHeight="1">
      <c r="A218" s="72" t="s">
        <v>1271</v>
      </c>
      <c r="B218" s="73">
        <v>0</v>
      </c>
      <c r="C218" s="72" t="s">
        <v>1669</v>
      </c>
      <c r="D218" s="73">
        <v>49</v>
      </c>
      <c r="E218" s="72" t="s">
        <v>1670</v>
      </c>
      <c r="F218" s="73">
        <v>0</v>
      </c>
    </row>
    <row r="219" spans="1:6" ht="16.5" customHeight="1">
      <c r="A219" s="72" t="s">
        <v>1273</v>
      </c>
      <c r="B219" s="73">
        <v>0</v>
      </c>
      <c r="C219" s="72" t="s">
        <v>1671</v>
      </c>
      <c r="D219" s="73">
        <v>0</v>
      </c>
      <c r="E219" s="72" t="s">
        <v>1672</v>
      </c>
      <c r="F219" s="73">
        <v>0</v>
      </c>
    </row>
    <row r="220" spans="1:6" ht="16.5" customHeight="1">
      <c r="A220" s="72" t="s">
        <v>1275</v>
      </c>
      <c r="B220" s="73">
        <v>0</v>
      </c>
      <c r="C220" s="72" t="s">
        <v>1112</v>
      </c>
      <c r="D220" s="73">
        <v>241</v>
      </c>
      <c r="E220" s="72" t="s">
        <v>1673</v>
      </c>
      <c r="F220" s="73">
        <v>0</v>
      </c>
    </row>
    <row r="221" spans="1:6" ht="16.5" customHeight="1">
      <c r="A221" s="72" t="s">
        <v>1674</v>
      </c>
      <c r="B221" s="73">
        <v>0</v>
      </c>
      <c r="C221" s="72" t="s">
        <v>1675</v>
      </c>
      <c r="D221" s="73">
        <v>199</v>
      </c>
      <c r="E221" s="72" t="s">
        <v>1676</v>
      </c>
      <c r="F221" s="73">
        <v>0</v>
      </c>
    </row>
    <row r="222" spans="1:6" ht="16.5" customHeight="1">
      <c r="A222" s="72" t="s">
        <v>1677</v>
      </c>
      <c r="B222" s="73">
        <v>5</v>
      </c>
      <c r="C222" s="72" t="s">
        <v>1678</v>
      </c>
      <c r="D222" s="73">
        <v>17</v>
      </c>
      <c r="E222" s="72" t="s">
        <v>1679</v>
      </c>
      <c r="F222" s="73">
        <v>0</v>
      </c>
    </row>
    <row r="223" spans="1:6" ht="16.5" customHeight="1">
      <c r="A223" s="72" t="s">
        <v>1680</v>
      </c>
      <c r="B223" s="73">
        <v>37</v>
      </c>
      <c r="C223" s="72" t="s">
        <v>1681</v>
      </c>
      <c r="D223" s="73">
        <v>0</v>
      </c>
      <c r="E223" s="72" t="s">
        <v>1682</v>
      </c>
      <c r="F223" s="73">
        <v>0</v>
      </c>
    </row>
    <row r="224" spans="1:6" ht="16.5" customHeight="1">
      <c r="A224" s="72" t="s">
        <v>1683</v>
      </c>
      <c r="B224" s="73">
        <v>0</v>
      </c>
      <c r="C224" s="72" t="s">
        <v>1684</v>
      </c>
      <c r="D224" s="73">
        <v>25</v>
      </c>
      <c r="E224" s="72" t="s">
        <v>1685</v>
      </c>
      <c r="F224" s="73">
        <v>76</v>
      </c>
    </row>
    <row r="225" spans="1:6" ht="16.5" customHeight="1">
      <c r="A225" s="72" t="s">
        <v>1274</v>
      </c>
      <c r="B225" s="73">
        <v>0</v>
      </c>
      <c r="C225" s="72" t="s">
        <v>1686</v>
      </c>
      <c r="D225" s="73">
        <v>0</v>
      </c>
      <c r="E225" s="72" t="s">
        <v>1083</v>
      </c>
      <c r="F225" s="73">
        <v>3381</v>
      </c>
    </row>
    <row r="226" spans="1:6" ht="16.5" customHeight="1">
      <c r="A226" s="72" t="s">
        <v>1687</v>
      </c>
      <c r="B226" s="73">
        <v>687</v>
      </c>
      <c r="C226" s="72" t="s">
        <v>1114</v>
      </c>
      <c r="D226" s="73">
        <v>128</v>
      </c>
      <c r="E226" s="72" t="s">
        <v>1688</v>
      </c>
      <c r="F226" s="73">
        <v>0</v>
      </c>
    </row>
    <row r="227" spans="1:6" ht="16.5" customHeight="1">
      <c r="A227" s="72" t="s">
        <v>1689</v>
      </c>
      <c r="B227" s="73">
        <v>0</v>
      </c>
      <c r="C227" s="72" t="s">
        <v>1690</v>
      </c>
      <c r="D227" s="73">
        <v>38</v>
      </c>
      <c r="E227" s="72" t="s">
        <v>1691</v>
      </c>
      <c r="F227" s="73">
        <v>2444</v>
      </c>
    </row>
    <row r="228" spans="1:6" ht="16.5" customHeight="1">
      <c r="A228" s="72" t="s">
        <v>1692</v>
      </c>
      <c r="B228" s="73">
        <v>115</v>
      </c>
      <c r="C228" s="72" t="s">
        <v>1693</v>
      </c>
      <c r="D228" s="73">
        <v>0</v>
      </c>
      <c r="E228" s="72" t="s">
        <v>1694</v>
      </c>
      <c r="F228" s="73">
        <v>937</v>
      </c>
    </row>
    <row r="229" spans="1:6" ht="16.5" customHeight="1">
      <c r="A229" s="72" t="s">
        <v>1695</v>
      </c>
      <c r="B229" s="73">
        <v>0</v>
      </c>
      <c r="C229" s="72" t="s">
        <v>1696</v>
      </c>
      <c r="D229" s="73">
        <v>0</v>
      </c>
      <c r="E229" s="72" t="s">
        <v>1085</v>
      </c>
      <c r="F229" s="73">
        <v>3363</v>
      </c>
    </row>
    <row r="230" spans="1:6" ht="16.5" customHeight="1">
      <c r="A230" s="72" t="s">
        <v>1697</v>
      </c>
      <c r="B230" s="73">
        <v>99</v>
      </c>
      <c r="C230" s="72" t="s">
        <v>1698</v>
      </c>
      <c r="D230" s="73">
        <v>0</v>
      </c>
      <c r="E230" s="72" t="s">
        <v>1699</v>
      </c>
      <c r="F230" s="73">
        <v>353</v>
      </c>
    </row>
    <row r="231" spans="1:6" ht="16.5" customHeight="1">
      <c r="A231" s="72" t="s">
        <v>1100</v>
      </c>
      <c r="B231" s="73">
        <v>1342</v>
      </c>
      <c r="C231" s="72" t="s">
        <v>1700</v>
      </c>
      <c r="D231" s="73">
        <v>90</v>
      </c>
      <c r="E231" s="72" t="s">
        <v>1701</v>
      </c>
      <c r="F231" s="73">
        <v>85</v>
      </c>
    </row>
    <row r="232" spans="1:6" ht="16.5" customHeight="1">
      <c r="A232" s="72" t="s">
        <v>1271</v>
      </c>
      <c r="B232" s="73">
        <v>215</v>
      </c>
      <c r="C232" s="72" t="s">
        <v>1702</v>
      </c>
      <c r="D232" s="73">
        <v>0</v>
      </c>
      <c r="E232" s="72" t="s">
        <v>1703</v>
      </c>
      <c r="F232" s="73">
        <v>628</v>
      </c>
    </row>
    <row r="233" spans="1:6" ht="16.5" customHeight="1">
      <c r="A233" s="72" t="s">
        <v>1273</v>
      </c>
      <c r="B233" s="73">
        <v>17</v>
      </c>
      <c r="C233" s="72" t="s">
        <v>1116</v>
      </c>
      <c r="D233" s="73">
        <v>366</v>
      </c>
      <c r="E233" s="72" t="s">
        <v>1704</v>
      </c>
      <c r="F233" s="73">
        <v>18</v>
      </c>
    </row>
    <row r="234" spans="1:6" ht="16.5" customHeight="1">
      <c r="A234" s="72" t="s">
        <v>1275</v>
      </c>
      <c r="B234" s="73">
        <v>0</v>
      </c>
      <c r="C234" s="72" t="s">
        <v>1271</v>
      </c>
      <c r="D234" s="73">
        <v>92</v>
      </c>
      <c r="E234" s="72" t="s">
        <v>1705</v>
      </c>
      <c r="F234" s="73">
        <v>0</v>
      </c>
    </row>
    <row r="235" spans="1:6" ht="16.5" customHeight="1">
      <c r="A235" s="72" t="s">
        <v>1706</v>
      </c>
      <c r="B235" s="73">
        <v>127</v>
      </c>
      <c r="C235" s="72" t="s">
        <v>1273</v>
      </c>
      <c r="D235" s="73">
        <v>79</v>
      </c>
      <c r="E235" s="72" t="s">
        <v>1707</v>
      </c>
      <c r="F235" s="73">
        <v>0</v>
      </c>
    </row>
    <row r="236" spans="1:6" ht="16.5" customHeight="1">
      <c r="A236" s="72" t="s">
        <v>1708</v>
      </c>
      <c r="B236" s="73">
        <v>636</v>
      </c>
      <c r="C236" s="72" t="s">
        <v>1275</v>
      </c>
      <c r="D236" s="73">
        <v>0</v>
      </c>
      <c r="E236" s="72" t="s">
        <v>1709</v>
      </c>
      <c r="F236" s="73">
        <v>0</v>
      </c>
    </row>
    <row r="237" spans="1:6" ht="16.5" customHeight="1">
      <c r="A237" s="72" t="s">
        <v>1710</v>
      </c>
      <c r="B237" s="73">
        <v>0</v>
      </c>
      <c r="C237" s="72" t="s">
        <v>1711</v>
      </c>
      <c r="D237" s="73">
        <v>6</v>
      </c>
      <c r="E237" s="72" t="s">
        <v>1712</v>
      </c>
      <c r="F237" s="73">
        <v>1459</v>
      </c>
    </row>
    <row r="238" spans="1:6" ht="16.5" customHeight="1">
      <c r="A238" s="72" t="s">
        <v>1713</v>
      </c>
      <c r="B238" s="73">
        <v>52</v>
      </c>
      <c r="C238" s="72" t="s">
        <v>1714</v>
      </c>
      <c r="D238" s="73">
        <v>132</v>
      </c>
      <c r="E238" s="72" t="s">
        <v>1715</v>
      </c>
      <c r="F238" s="73">
        <v>820</v>
      </c>
    </row>
    <row r="239" spans="1:6" ht="16.5" customHeight="1">
      <c r="A239" s="72" t="s">
        <v>1716</v>
      </c>
      <c r="B239" s="73">
        <v>205</v>
      </c>
      <c r="C239" s="72" t="s">
        <v>1717</v>
      </c>
      <c r="D239" s="73">
        <v>0</v>
      </c>
      <c r="E239" s="72" t="s">
        <v>1718</v>
      </c>
      <c r="F239" s="73">
        <v>0</v>
      </c>
    </row>
    <row r="240" spans="1:6" ht="16.5" customHeight="1">
      <c r="A240" s="72" t="s">
        <v>1719</v>
      </c>
      <c r="B240" s="73">
        <v>0</v>
      </c>
      <c r="C240" s="72" t="s">
        <v>1720</v>
      </c>
      <c r="D240" s="73">
        <v>57</v>
      </c>
      <c r="E240" s="72" t="s">
        <v>1721</v>
      </c>
      <c r="F240" s="73">
        <v>0</v>
      </c>
    </row>
    <row r="241" spans="1:6" ht="16.5" customHeight="1">
      <c r="A241" s="72" t="s">
        <v>1722</v>
      </c>
      <c r="B241" s="73">
        <v>90</v>
      </c>
      <c r="C241" s="72" t="s">
        <v>1068</v>
      </c>
      <c r="D241" s="73">
        <v>304</v>
      </c>
      <c r="E241" s="72" t="s">
        <v>1087</v>
      </c>
      <c r="F241" s="73">
        <v>15096</v>
      </c>
    </row>
    <row r="242" spans="1:6" ht="16.5" customHeight="1">
      <c r="A242" s="72" t="s">
        <v>1102</v>
      </c>
      <c r="B242" s="73">
        <v>5857</v>
      </c>
      <c r="C242" s="72" t="s">
        <v>1723</v>
      </c>
      <c r="D242" s="73">
        <v>169</v>
      </c>
      <c r="E242" s="72" t="s">
        <v>1724</v>
      </c>
      <c r="F242" s="73">
        <v>685</v>
      </c>
    </row>
    <row r="243" spans="1:6" ht="16.5" customHeight="1">
      <c r="A243" s="72" t="s">
        <v>1725</v>
      </c>
      <c r="B243" s="73">
        <v>1112</v>
      </c>
      <c r="C243" s="72" t="s">
        <v>1726</v>
      </c>
      <c r="D243" s="73">
        <v>55</v>
      </c>
      <c r="E243" s="72" t="s">
        <v>1727</v>
      </c>
      <c r="F243" s="73">
        <v>387</v>
      </c>
    </row>
    <row r="244" spans="1:6" ht="16.5" customHeight="1">
      <c r="A244" s="72" t="s">
        <v>1728</v>
      </c>
      <c r="B244" s="73">
        <v>0</v>
      </c>
      <c r="C244" s="72" t="s">
        <v>1729</v>
      </c>
      <c r="D244" s="73">
        <v>80</v>
      </c>
      <c r="E244" s="72" t="s">
        <v>1730</v>
      </c>
      <c r="F244" s="73">
        <v>798</v>
      </c>
    </row>
    <row r="245" spans="1:6" ht="16.5" customHeight="1">
      <c r="A245" s="72" t="s">
        <v>1731</v>
      </c>
      <c r="B245" s="73">
        <v>0</v>
      </c>
      <c r="C245" s="72" t="s">
        <v>1732</v>
      </c>
      <c r="D245" s="73">
        <v>0</v>
      </c>
      <c r="E245" s="72" t="s">
        <v>1733</v>
      </c>
      <c r="F245" s="73">
        <v>67</v>
      </c>
    </row>
    <row r="246" spans="1:6" ht="16.5" customHeight="1">
      <c r="A246" s="72" t="s">
        <v>1734</v>
      </c>
      <c r="B246" s="73">
        <v>0</v>
      </c>
      <c r="C246" s="72" t="s">
        <v>1070</v>
      </c>
      <c r="D246" s="73">
        <v>1</v>
      </c>
      <c r="E246" s="72" t="s">
        <v>1735</v>
      </c>
      <c r="F246" s="73">
        <v>12460</v>
      </c>
    </row>
    <row r="247" spans="1:6" ht="16.5" customHeight="1">
      <c r="A247" s="72" t="s">
        <v>1736</v>
      </c>
      <c r="B247" s="73">
        <v>0</v>
      </c>
      <c r="C247" s="72" t="s">
        <v>1271</v>
      </c>
      <c r="D247" s="73">
        <v>0</v>
      </c>
      <c r="E247" s="72" t="s">
        <v>1737</v>
      </c>
      <c r="F247" s="73">
        <v>456</v>
      </c>
    </row>
    <row r="248" spans="1:6" ht="16.5" customHeight="1">
      <c r="A248" s="72" t="s">
        <v>1738</v>
      </c>
      <c r="B248" s="73">
        <v>4745</v>
      </c>
      <c r="C248" s="72" t="s">
        <v>1273</v>
      </c>
      <c r="D248" s="73">
        <v>0</v>
      </c>
      <c r="E248" s="72" t="s">
        <v>1739</v>
      </c>
      <c r="F248" s="73">
        <v>243</v>
      </c>
    </row>
    <row r="249" spans="1:6" ht="16.5" customHeight="1">
      <c r="A249" s="72" t="s">
        <v>1740</v>
      </c>
      <c r="B249" s="73">
        <v>0</v>
      </c>
      <c r="C249" s="72" t="s">
        <v>1275</v>
      </c>
      <c r="D249" s="73">
        <v>0</v>
      </c>
      <c r="E249" s="72" t="s">
        <v>1741</v>
      </c>
      <c r="F249" s="73">
        <v>0</v>
      </c>
    </row>
    <row r="250" spans="1:6" ht="16.5" customHeight="1">
      <c r="A250" s="72" t="s">
        <v>1104</v>
      </c>
      <c r="B250" s="73">
        <v>7746</v>
      </c>
      <c r="C250" s="72" t="s">
        <v>1742</v>
      </c>
      <c r="D250" s="73">
        <v>1</v>
      </c>
      <c r="E250" s="72" t="s">
        <v>1743</v>
      </c>
      <c r="F250" s="73">
        <v>0</v>
      </c>
    </row>
    <row r="251" spans="1:6" ht="16.5" customHeight="1">
      <c r="A251" s="72" t="s">
        <v>1744</v>
      </c>
      <c r="B251" s="73">
        <v>5627</v>
      </c>
      <c r="C251" s="72" t="s">
        <v>1062</v>
      </c>
      <c r="D251" s="73">
        <v>1623</v>
      </c>
      <c r="E251" s="72" t="s">
        <v>1089</v>
      </c>
      <c r="F251" s="73">
        <v>36</v>
      </c>
    </row>
    <row r="252" spans="1:6" ht="16.5" customHeight="1">
      <c r="A252" s="72" t="s">
        <v>1745</v>
      </c>
      <c r="B252" s="73">
        <v>36</v>
      </c>
      <c r="C252" s="72" t="s">
        <v>1746</v>
      </c>
      <c r="D252" s="73">
        <v>0</v>
      </c>
      <c r="E252" s="72" t="s">
        <v>1747</v>
      </c>
      <c r="F252" s="73">
        <v>0</v>
      </c>
    </row>
    <row r="253" spans="1:6" ht="16.5" customHeight="1">
      <c r="A253" s="72" t="s">
        <v>1748</v>
      </c>
      <c r="B253" s="73">
        <v>0</v>
      </c>
      <c r="C253" s="72" t="s">
        <v>1749</v>
      </c>
      <c r="D253" s="73">
        <v>0</v>
      </c>
      <c r="E253" s="72" t="s">
        <v>1750</v>
      </c>
      <c r="F253" s="73">
        <v>3332</v>
      </c>
    </row>
    <row r="254" spans="1:6" ht="16.5" customHeight="1">
      <c r="A254" s="72" t="s">
        <v>1091</v>
      </c>
      <c r="B254" s="73">
        <v>2191</v>
      </c>
      <c r="C254" s="72" t="s">
        <v>1751</v>
      </c>
      <c r="D254" s="73">
        <v>0</v>
      </c>
      <c r="E254" s="72" t="s">
        <v>1752</v>
      </c>
      <c r="F254" s="73">
        <v>3332</v>
      </c>
    </row>
    <row r="255" spans="1:6" ht="16.5" customHeight="1">
      <c r="A255" s="72" t="s">
        <v>1753</v>
      </c>
      <c r="B255" s="73">
        <v>971</v>
      </c>
      <c r="C255" s="72" t="s">
        <v>1754</v>
      </c>
      <c r="D255" s="73">
        <v>0</v>
      </c>
      <c r="E255" s="72" t="s">
        <v>1755</v>
      </c>
      <c r="F255" s="73">
        <v>34816</v>
      </c>
    </row>
    <row r="256" spans="1:6" ht="16.5" customHeight="1">
      <c r="A256" s="72" t="s">
        <v>1756</v>
      </c>
      <c r="B256" s="73">
        <v>596</v>
      </c>
      <c r="C256" s="72" t="s">
        <v>1757</v>
      </c>
      <c r="D256" s="73">
        <v>0</v>
      </c>
      <c r="E256" s="72" t="s">
        <v>1133</v>
      </c>
      <c r="F256" s="73">
        <v>12471</v>
      </c>
    </row>
    <row r="257" spans="1:6" ht="16.5" customHeight="1">
      <c r="A257" s="72" t="s">
        <v>1758</v>
      </c>
      <c r="B257" s="73">
        <v>624</v>
      </c>
      <c r="C257" s="72" t="s">
        <v>1759</v>
      </c>
      <c r="D257" s="73">
        <v>206</v>
      </c>
      <c r="E257" s="72" t="s">
        <v>1271</v>
      </c>
      <c r="F257" s="73">
        <v>994</v>
      </c>
    </row>
    <row r="258" spans="1:6" ht="16.5" customHeight="1">
      <c r="A258" s="72" t="s">
        <v>1093</v>
      </c>
      <c r="B258" s="73">
        <v>501</v>
      </c>
      <c r="C258" s="72" t="s">
        <v>1760</v>
      </c>
      <c r="D258" s="73">
        <v>206</v>
      </c>
      <c r="E258" s="72" t="s">
        <v>1273</v>
      </c>
      <c r="F258" s="73">
        <v>146</v>
      </c>
    </row>
    <row r="259" spans="1:6" ht="16.5" customHeight="1">
      <c r="A259" s="72" t="s">
        <v>1271</v>
      </c>
      <c r="B259" s="73">
        <v>132</v>
      </c>
      <c r="C259" s="72" t="s">
        <v>1105</v>
      </c>
      <c r="D259" s="73">
        <v>1182</v>
      </c>
      <c r="E259" s="72" t="s">
        <v>1275</v>
      </c>
      <c r="F259" s="73">
        <v>2</v>
      </c>
    </row>
    <row r="260" spans="1:6" ht="16.5" customHeight="1">
      <c r="A260" s="72" t="s">
        <v>1273</v>
      </c>
      <c r="B260" s="73">
        <v>27</v>
      </c>
      <c r="C260" s="72" t="s">
        <v>1761</v>
      </c>
      <c r="D260" s="73">
        <v>2</v>
      </c>
      <c r="E260" s="72" t="s">
        <v>1278</v>
      </c>
      <c r="F260" s="73">
        <v>1929</v>
      </c>
    </row>
    <row r="261" spans="1:6" ht="16.5" customHeight="1">
      <c r="A261" s="72" t="s">
        <v>1275</v>
      </c>
      <c r="B261" s="73">
        <v>0</v>
      </c>
      <c r="C261" s="72" t="s">
        <v>1762</v>
      </c>
      <c r="D261" s="73">
        <v>0</v>
      </c>
      <c r="E261" s="72" t="s">
        <v>1763</v>
      </c>
      <c r="F261" s="73">
        <v>0</v>
      </c>
    </row>
    <row r="262" spans="1:6" ht="16.5" customHeight="1">
      <c r="A262" s="72" t="s">
        <v>1764</v>
      </c>
      <c r="B262" s="73">
        <v>0</v>
      </c>
      <c r="C262" s="72" t="s">
        <v>1765</v>
      </c>
      <c r="D262" s="73">
        <v>1180</v>
      </c>
      <c r="E262" s="72" t="s">
        <v>1766</v>
      </c>
      <c r="F262" s="73">
        <v>2581</v>
      </c>
    </row>
    <row r="263" spans="1:6" ht="16.5" customHeight="1">
      <c r="A263" s="72" t="s">
        <v>1767</v>
      </c>
      <c r="B263" s="73">
        <v>0</v>
      </c>
      <c r="C263" s="72" t="s">
        <v>1768</v>
      </c>
      <c r="D263" s="73">
        <v>0</v>
      </c>
      <c r="E263" s="72" t="s">
        <v>1769</v>
      </c>
      <c r="F263" s="73">
        <v>270</v>
      </c>
    </row>
    <row r="264" spans="1:6" ht="16.5" customHeight="1">
      <c r="A264" s="72" t="s">
        <v>1770</v>
      </c>
      <c r="B264" s="73">
        <v>0</v>
      </c>
      <c r="C264" s="72" t="s">
        <v>1771</v>
      </c>
      <c r="D264" s="73">
        <v>0</v>
      </c>
      <c r="E264" s="72" t="s">
        <v>1772</v>
      </c>
      <c r="F264" s="73">
        <v>197</v>
      </c>
    </row>
    <row r="265" spans="1:6" ht="16.5" customHeight="1">
      <c r="A265" s="72" t="s">
        <v>1773</v>
      </c>
      <c r="B265" s="73">
        <v>18</v>
      </c>
      <c r="C265" s="72" t="s">
        <v>1774</v>
      </c>
      <c r="D265" s="73">
        <v>49</v>
      </c>
      <c r="E265" s="72" t="s">
        <v>1775</v>
      </c>
      <c r="F265" s="73">
        <v>8</v>
      </c>
    </row>
    <row r="266" spans="1:6" ht="16.5" customHeight="1">
      <c r="A266" s="72" t="s">
        <v>1278</v>
      </c>
      <c r="B266" s="73">
        <v>215</v>
      </c>
      <c r="C266" s="72" t="s">
        <v>1776</v>
      </c>
      <c r="D266" s="73">
        <v>49</v>
      </c>
      <c r="E266" s="72" t="s">
        <v>1777</v>
      </c>
      <c r="F266" s="73">
        <v>1</v>
      </c>
    </row>
    <row r="267" spans="1:6" ht="16.5" customHeight="1">
      <c r="A267" s="72" t="s">
        <v>1778</v>
      </c>
      <c r="B267" s="73">
        <v>109</v>
      </c>
      <c r="C267" s="72" t="s">
        <v>1779</v>
      </c>
      <c r="D267" s="73">
        <v>0</v>
      </c>
      <c r="E267" s="72" t="s">
        <v>1780</v>
      </c>
      <c r="F267" s="73">
        <v>259</v>
      </c>
    </row>
    <row r="268" spans="1:6" ht="16.5" customHeight="1">
      <c r="A268" s="72" t="s">
        <v>1781</v>
      </c>
      <c r="B268" s="73">
        <v>0</v>
      </c>
      <c r="C268" s="72" t="s">
        <v>1782</v>
      </c>
      <c r="D268" s="73">
        <v>0</v>
      </c>
      <c r="E268" s="72" t="s">
        <v>1783</v>
      </c>
      <c r="F268" s="73">
        <v>0</v>
      </c>
    </row>
    <row r="269" spans="1:6" ht="16.5" customHeight="1">
      <c r="A269" s="72" t="s">
        <v>1784</v>
      </c>
      <c r="B269" s="73">
        <v>0</v>
      </c>
      <c r="C269" s="72" t="s">
        <v>1785</v>
      </c>
      <c r="D269" s="73">
        <v>0</v>
      </c>
      <c r="E269" s="72" t="s">
        <v>1786</v>
      </c>
      <c r="F269" s="73">
        <v>100</v>
      </c>
    </row>
    <row r="270" spans="1:6" ht="16.5" customHeight="1">
      <c r="A270" s="72" t="s">
        <v>1787</v>
      </c>
      <c r="B270" s="73">
        <v>3053</v>
      </c>
      <c r="C270" s="72" t="s">
        <v>1271</v>
      </c>
      <c r="D270" s="73">
        <v>0</v>
      </c>
      <c r="E270" s="72" t="s">
        <v>1788</v>
      </c>
      <c r="F270" s="73">
        <v>0</v>
      </c>
    </row>
    <row r="271" spans="1:6" ht="16.5" customHeight="1">
      <c r="A271" s="72" t="s">
        <v>1099</v>
      </c>
      <c r="B271" s="73">
        <v>199</v>
      </c>
      <c r="C271" s="72" t="s">
        <v>1273</v>
      </c>
      <c r="D271" s="73">
        <v>0</v>
      </c>
      <c r="E271" s="72" t="s">
        <v>1789</v>
      </c>
      <c r="F271" s="73">
        <v>0</v>
      </c>
    </row>
    <row r="272" spans="1:6" ht="16.5" customHeight="1">
      <c r="A272" s="72" t="s">
        <v>1271</v>
      </c>
      <c r="B272" s="73">
        <v>199</v>
      </c>
      <c r="C272" s="72" t="s">
        <v>1275</v>
      </c>
      <c r="D272" s="73">
        <v>0</v>
      </c>
      <c r="E272" s="72" t="s">
        <v>1790</v>
      </c>
      <c r="F272" s="73">
        <v>1699</v>
      </c>
    </row>
    <row r="273" spans="1:6" ht="16.5" customHeight="1">
      <c r="A273" s="72" t="s">
        <v>1273</v>
      </c>
      <c r="B273" s="73">
        <v>0</v>
      </c>
      <c r="C273" s="72" t="s">
        <v>1791</v>
      </c>
      <c r="D273" s="73">
        <v>0</v>
      </c>
      <c r="E273" s="72" t="s">
        <v>1792</v>
      </c>
      <c r="F273" s="73">
        <v>689</v>
      </c>
    </row>
    <row r="274" spans="1:6" ht="16.5" customHeight="1">
      <c r="A274" s="72" t="s">
        <v>1275</v>
      </c>
      <c r="B274" s="73">
        <v>0</v>
      </c>
      <c r="C274" s="72" t="s">
        <v>1793</v>
      </c>
      <c r="D274" s="73">
        <v>0</v>
      </c>
      <c r="E274" s="72" t="s">
        <v>1794</v>
      </c>
      <c r="F274" s="73">
        <v>90</v>
      </c>
    </row>
    <row r="275" spans="1:6" ht="16.5" customHeight="1">
      <c r="A275" s="72" t="s">
        <v>1795</v>
      </c>
      <c r="B275" s="73">
        <v>0</v>
      </c>
      <c r="C275" s="72" t="s">
        <v>1796</v>
      </c>
      <c r="D275" s="73">
        <v>0</v>
      </c>
      <c r="E275" s="72" t="s">
        <v>1797</v>
      </c>
      <c r="F275" s="73">
        <v>2</v>
      </c>
    </row>
    <row r="276" spans="1:6" ht="16.5" customHeight="1">
      <c r="A276" s="72" t="s">
        <v>1798</v>
      </c>
      <c r="B276" s="73">
        <v>0</v>
      </c>
      <c r="C276" s="72" t="s">
        <v>1799</v>
      </c>
      <c r="D276" s="73">
        <v>0</v>
      </c>
      <c r="E276" s="72" t="s">
        <v>1800</v>
      </c>
      <c r="F276" s="73">
        <v>124</v>
      </c>
    </row>
    <row r="277" spans="1:6" ht="16.5" customHeight="1">
      <c r="A277" s="72" t="s">
        <v>1801</v>
      </c>
      <c r="B277" s="73">
        <v>0</v>
      </c>
      <c r="C277" s="72" t="s">
        <v>1802</v>
      </c>
      <c r="D277" s="73">
        <v>0</v>
      </c>
      <c r="E277" s="72" t="s">
        <v>1803</v>
      </c>
      <c r="F277" s="73">
        <v>0</v>
      </c>
    </row>
    <row r="278" spans="1:6" ht="16.5" customHeight="1">
      <c r="A278" s="72" t="s">
        <v>1804</v>
      </c>
      <c r="B278" s="73">
        <v>0</v>
      </c>
      <c r="C278" s="72" t="s">
        <v>1805</v>
      </c>
      <c r="D278" s="73">
        <v>0</v>
      </c>
      <c r="E278" s="72" t="s">
        <v>1806</v>
      </c>
      <c r="F278" s="73">
        <v>0</v>
      </c>
    </row>
    <row r="279" spans="1:6" ht="16.5" customHeight="1">
      <c r="A279" s="72" t="s">
        <v>1807</v>
      </c>
      <c r="B279" s="73">
        <v>0</v>
      </c>
      <c r="C279" s="72" t="s">
        <v>1808</v>
      </c>
      <c r="D279" s="73">
        <v>0</v>
      </c>
      <c r="E279" s="72" t="s">
        <v>1809</v>
      </c>
      <c r="F279" s="73">
        <v>187</v>
      </c>
    </row>
    <row r="280" spans="1:6" ht="16.5" customHeight="1">
      <c r="A280" s="72" t="s">
        <v>1101</v>
      </c>
      <c r="B280" s="73">
        <v>30</v>
      </c>
      <c r="C280" s="72" t="s">
        <v>1274</v>
      </c>
      <c r="D280" s="73">
        <v>0</v>
      </c>
      <c r="E280" s="72" t="s">
        <v>1810</v>
      </c>
      <c r="F280" s="73">
        <v>0</v>
      </c>
    </row>
    <row r="281" spans="1:6" ht="16.5" customHeight="1">
      <c r="A281" s="72" t="s">
        <v>1811</v>
      </c>
      <c r="B281" s="73">
        <v>0</v>
      </c>
      <c r="C281" s="72" t="s">
        <v>1812</v>
      </c>
      <c r="D281" s="73">
        <v>0</v>
      </c>
      <c r="E281" s="72" t="s">
        <v>1813</v>
      </c>
      <c r="F281" s="73">
        <v>275</v>
      </c>
    </row>
    <row r="282" spans="1:6" ht="16.5" customHeight="1">
      <c r="A282" s="72" t="s">
        <v>1814</v>
      </c>
      <c r="B282" s="73">
        <v>0</v>
      </c>
      <c r="C282" s="72" t="s">
        <v>1815</v>
      </c>
      <c r="D282" s="73">
        <v>0</v>
      </c>
      <c r="E282" s="72" t="s">
        <v>1816</v>
      </c>
      <c r="F282" s="73">
        <v>0</v>
      </c>
    </row>
    <row r="283" spans="1:6" ht="16.5" customHeight="1">
      <c r="A283" s="72" t="s">
        <v>1817</v>
      </c>
      <c r="B283" s="73">
        <v>30</v>
      </c>
      <c r="C283" s="72" t="s">
        <v>1278</v>
      </c>
      <c r="D283" s="73">
        <v>0</v>
      </c>
      <c r="E283" s="72" t="s">
        <v>1818</v>
      </c>
      <c r="F283" s="73">
        <v>0</v>
      </c>
    </row>
    <row r="284" spans="1:6" ht="16.5" customHeight="1">
      <c r="A284" s="72" t="s">
        <v>1103</v>
      </c>
      <c r="B284" s="73">
        <v>134</v>
      </c>
      <c r="C284" s="72" t="s">
        <v>1819</v>
      </c>
      <c r="D284" s="73">
        <v>0</v>
      </c>
      <c r="E284" s="72" t="s">
        <v>1820</v>
      </c>
      <c r="F284" s="73">
        <v>2918</v>
      </c>
    </row>
    <row r="285" spans="1:6" ht="16.5" customHeight="1">
      <c r="A285" s="72" t="s">
        <v>1821</v>
      </c>
      <c r="B285" s="73">
        <v>0</v>
      </c>
      <c r="C285" s="72" t="s">
        <v>1822</v>
      </c>
      <c r="D285" s="73">
        <v>0</v>
      </c>
      <c r="E285" s="72" t="s">
        <v>1135</v>
      </c>
      <c r="F285" s="73">
        <v>3468</v>
      </c>
    </row>
    <row r="286" spans="1:6" ht="16.5" customHeight="1">
      <c r="A286" s="72" t="s">
        <v>1823</v>
      </c>
      <c r="B286" s="73">
        <v>0</v>
      </c>
      <c r="C286" s="72" t="s">
        <v>1824</v>
      </c>
      <c r="D286" s="73">
        <v>0</v>
      </c>
      <c r="E286" s="72" t="s">
        <v>1271</v>
      </c>
      <c r="F286" s="73">
        <v>218</v>
      </c>
    </row>
    <row r="287" spans="1:6" ht="16.5" customHeight="1">
      <c r="A287" s="72" t="s">
        <v>1825</v>
      </c>
      <c r="B287" s="73">
        <v>0</v>
      </c>
      <c r="C287" s="72" t="s">
        <v>1826</v>
      </c>
      <c r="D287" s="73">
        <v>0</v>
      </c>
      <c r="E287" s="72" t="s">
        <v>1273</v>
      </c>
      <c r="F287" s="73">
        <v>0</v>
      </c>
    </row>
    <row r="288" spans="1:6" ht="16.5" customHeight="1">
      <c r="A288" s="72" t="s">
        <v>1827</v>
      </c>
      <c r="B288" s="73">
        <v>0</v>
      </c>
      <c r="C288" s="72" t="s">
        <v>1828</v>
      </c>
      <c r="D288" s="73">
        <v>0</v>
      </c>
      <c r="E288" s="72" t="s">
        <v>1275</v>
      </c>
      <c r="F288" s="73">
        <v>0</v>
      </c>
    </row>
    <row r="289" spans="1:6" ht="16.5" customHeight="1">
      <c r="A289" s="72" t="s">
        <v>1829</v>
      </c>
      <c r="B289" s="73">
        <v>0</v>
      </c>
      <c r="C289" s="72" t="s">
        <v>1830</v>
      </c>
      <c r="D289" s="73">
        <v>0</v>
      </c>
      <c r="E289" s="72" t="s">
        <v>1831</v>
      </c>
      <c r="F289" s="73">
        <v>420</v>
      </c>
    </row>
    <row r="290" spans="1:6" ht="16.5" customHeight="1">
      <c r="A290" s="72" t="s">
        <v>1832</v>
      </c>
      <c r="B290" s="73">
        <v>0</v>
      </c>
      <c r="C290" s="72" t="s">
        <v>1833</v>
      </c>
      <c r="D290" s="73">
        <v>0</v>
      </c>
      <c r="E290" s="72" t="s">
        <v>1834</v>
      </c>
      <c r="F290" s="73">
        <v>785</v>
      </c>
    </row>
    <row r="291" spans="1:6" ht="16.5" customHeight="1">
      <c r="A291" s="72" t="s">
        <v>1835</v>
      </c>
      <c r="B291" s="73">
        <v>115</v>
      </c>
      <c r="C291" s="72" t="s">
        <v>1836</v>
      </c>
      <c r="D291" s="73">
        <v>0</v>
      </c>
      <c r="E291" s="72" t="s">
        <v>1837</v>
      </c>
      <c r="F291" s="73">
        <v>0</v>
      </c>
    </row>
    <row r="292" spans="1:6" ht="16.5" customHeight="1">
      <c r="A292" s="72" t="s">
        <v>1838</v>
      </c>
      <c r="B292" s="73">
        <v>19</v>
      </c>
      <c r="C292" s="72" t="s">
        <v>1839</v>
      </c>
      <c r="D292" s="73">
        <v>0</v>
      </c>
      <c r="E292" s="72" t="s">
        <v>1840</v>
      </c>
      <c r="F292" s="73">
        <v>0</v>
      </c>
    </row>
    <row r="293" spans="1:6" ht="16.5" customHeight="1">
      <c r="A293" s="72" t="s">
        <v>1107</v>
      </c>
      <c r="B293" s="73">
        <v>276</v>
      </c>
      <c r="C293" s="72" t="s">
        <v>1841</v>
      </c>
      <c r="D293" s="73">
        <v>7262</v>
      </c>
      <c r="E293" s="72" t="s">
        <v>1842</v>
      </c>
      <c r="F293" s="73">
        <v>21</v>
      </c>
    </row>
    <row r="294" spans="1:6" ht="16.5" customHeight="1">
      <c r="A294" s="72" t="s">
        <v>1843</v>
      </c>
      <c r="B294" s="73">
        <v>0</v>
      </c>
      <c r="C294" s="72" t="s">
        <v>1119</v>
      </c>
      <c r="D294" s="73">
        <v>1525</v>
      </c>
      <c r="E294" s="72" t="s">
        <v>1844</v>
      </c>
      <c r="F294" s="73">
        <v>1064</v>
      </c>
    </row>
    <row r="295" spans="1:6" ht="16.5" customHeight="1">
      <c r="A295" s="72" t="s">
        <v>1845</v>
      </c>
      <c r="B295" s="73">
        <v>276</v>
      </c>
      <c r="C295" s="72" t="s">
        <v>1271</v>
      </c>
      <c r="D295" s="73">
        <v>130</v>
      </c>
      <c r="E295" s="72" t="s">
        <v>1846</v>
      </c>
      <c r="F295" s="73">
        <v>0</v>
      </c>
    </row>
    <row r="296" spans="1:6" ht="16.5" customHeight="1">
      <c r="A296" s="72" t="s">
        <v>1847</v>
      </c>
      <c r="B296" s="73">
        <v>0</v>
      </c>
      <c r="C296" s="72" t="s">
        <v>1273</v>
      </c>
      <c r="D296" s="73">
        <v>68</v>
      </c>
      <c r="E296" s="72" t="s">
        <v>1848</v>
      </c>
      <c r="F296" s="73">
        <v>2</v>
      </c>
    </row>
    <row r="297" spans="1:6" ht="16.5" customHeight="1">
      <c r="A297" s="72" t="s">
        <v>1849</v>
      </c>
      <c r="B297" s="73">
        <v>0</v>
      </c>
      <c r="C297" s="72" t="s">
        <v>1275</v>
      </c>
      <c r="D297" s="73">
        <v>0</v>
      </c>
      <c r="E297" s="72" t="s">
        <v>1850</v>
      </c>
      <c r="F297" s="73">
        <v>0</v>
      </c>
    </row>
    <row r="298" spans="1:6" ht="16.5" customHeight="1">
      <c r="A298" s="72" t="s">
        <v>1851</v>
      </c>
      <c r="B298" s="73">
        <v>0</v>
      </c>
      <c r="C298" s="72" t="s">
        <v>1852</v>
      </c>
      <c r="D298" s="73">
        <v>313</v>
      </c>
      <c r="E298" s="72" t="s">
        <v>1853</v>
      </c>
      <c r="F298" s="73">
        <v>59</v>
      </c>
    </row>
    <row r="299" spans="1:6" ht="16.5" customHeight="1">
      <c r="A299" s="72" t="s">
        <v>1854</v>
      </c>
      <c r="B299" s="73">
        <v>0</v>
      </c>
      <c r="C299" s="72" t="s">
        <v>1855</v>
      </c>
      <c r="D299" s="73">
        <v>0</v>
      </c>
      <c r="E299" s="72" t="s">
        <v>1856</v>
      </c>
      <c r="F299" s="73">
        <v>0</v>
      </c>
    </row>
    <row r="300" spans="1:6" ht="16.5" customHeight="1">
      <c r="A300" s="72" t="s">
        <v>1857</v>
      </c>
      <c r="B300" s="73">
        <v>0</v>
      </c>
      <c r="C300" s="72" t="s">
        <v>1858</v>
      </c>
      <c r="D300" s="73">
        <v>23</v>
      </c>
      <c r="E300" s="72" t="s">
        <v>1859</v>
      </c>
      <c r="F300" s="73">
        <v>0</v>
      </c>
    </row>
    <row r="301" spans="1:6" ht="16.5" customHeight="1">
      <c r="A301" s="72" t="s">
        <v>1860</v>
      </c>
      <c r="B301" s="73">
        <v>0</v>
      </c>
      <c r="C301" s="72" t="s">
        <v>1861</v>
      </c>
      <c r="D301" s="73">
        <v>28</v>
      </c>
      <c r="E301" s="72" t="s">
        <v>1862</v>
      </c>
      <c r="F301" s="73">
        <v>0</v>
      </c>
    </row>
    <row r="302" spans="1:6" ht="16.5" customHeight="1">
      <c r="A302" s="72" t="s">
        <v>1863</v>
      </c>
      <c r="B302" s="73">
        <v>0</v>
      </c>
      <c r="C302" s="72" t="s">
        <v>1864</v>
      </c>
      <c r="D302" s="73">
        <v>0</v>
      </c>
      <c r="E302" s="72" t="s">
        <v>1865</v>
      </c>
      <c r="F302" s="73">
        <v>0</v>
      </c>
    </row>
    <row r="303" spans="1:6" ht="16.5" customHeight="1">
      <c r="A303" s="72" t="s">
        <v>1866</v>
      </c>
      <c r="B303" s="73">
        <v>0</v>
      </c>
      <c r="C303" s="72" t="s">
        <v>1867</v>
      </c>
      <c r="D303" s="73">
        <v>26</v>
      </c>
      <c r="E303" s="72" t="s">
        <v>1868</v>
      </c>
      <c r="F303" s="73">
        <v>0</v>
      </c>
    </row>
    <row r="304" spans="1:6" ht="16.5" customHeight="1">
      <c r="A304" s="72" t="s">
        <v>1869</v>
      </c>
      <c r="B304" s="73">
        <v>0</v>
      </c>
      <c r="C304" s="72" t="s">
        <v>1870</v>
      </c>
      <c r="D304" s="73">
        <v>0</v>
      </c>
      <c r="E304" s="72" t="s">
        <v>1871</v>
      </c>
      <c r="F304" s="73">
        <v>0</v>
      </c>
    </row>
    <row r="305" spans="1:6" ht="16.5" customHeight="1">
      <c r="A305" s="72" t="s">
        <v>1111</v>
      </c>
      <c r="B305" s="73">
        <v>316</v>
      </c>
      <c r="C305" s="72" t="s">
        <v>1872</v>
      </c>
      <c r="D305" s="73">
        <v>937</v>
      </c>
      <c r="E305" s="72" t="s">
        <v>1873</v>
      </c>
      <c r="F305" s="73">
        <v>0</v>
      </c>
    </row>
    <row r="306" spans="1:6" ht="16.5" customHeight="1">
      <c r="A306" s="72" t="s">
        <v>1874</v>
      </c>
      <c r="B306" s="73">
        <v>105</v>
      </c>
      <c r="C306" s="72" t="s">
        <v>1875</v>
      </c>
      <c r="D306" s="73">
        <v>165</v>
      </c>
      <c r="E306" s="72" t="s">
        <v>1876</v>
      </c>
      <c r="F306" s="73">
        <v>0</v>
      </c>
    </row>
    <row r="307" spans="1:6" ht="16.5" customHeight="1">
      <c r="A307" s="72" t="s">
        <v>1877</v>
      </c>
      <c r="B307" s="73">
        <v>0</v>
      </c>
      <c r="C307" s="72" t="s">
        <v>1878</v>
      </c>
      <c r="D307" s="73">
        <v>165</v>
      </c>
      <c r="E307" s="72" t="s">
        <v>1879</v>
      </c>
      <c r="F307" s="73">
        <v>0</v>
      </c>
    </row>
    <row r="308" spans="1:6" ht="16.5" customHeight="1">
      <c r="A308" s="72" t="s">
        <v>1880</v>
      </c>
      <c r="B308" s="73">
        <v>0</v>
      </c>
      <c r="C308" s="72" t="s">
        <v>1123</v>
      </c>
      <c r="D308" s="73">
        <v>930</v>
      </c>
      <c r="E308" s="72" t="s">
        <v>1881</v>
      </c>
      <c r="F308" s="73">
        <v>0</v>
      </c>
    </row>
    <row r="309" spans="1:6" ht="16.5" customHeight="1">
      <c r="A309" s="72" t="s">
        <v>1882</v>
      </c>
      <c r="B309" s="73">
        <v>0</v>
      </c>
      <c r="C309" s="72" t="s">
        <v>1883</v>
      </c>
      <c r="D309" s="73">
        <v>0</v>
      </c>
      <c r="E309" s="72" t="s">
        <v>1884</v>
      </c>
      <c r="F309" s="73">
        <v>0</v>
      </c>
    </row>
    <row r="310" spans="1:6" ht="16.5" customHeight="1">
      <c r="A310" s="72" t="s">
        <v>1885</v>
      </c>
      <c r="B310" s="73">
        <v>211</v>
      </c>
      <c r="C310" s="72" t="s">
        <v>1886</v>
      </c>
      <c r="D310" s="73">
        <v>930</v>
      </c>
      <c r="E310" s="72" t="s">
        <v>1887</v>
      </c>
      <c r="F310" s="73">
        <v>10</v>
      </c>
    </row>
    <row r="311" spans="1:6" ht="16.5" customHeight="1">
      <c r="A311" s="72" t="s">
        <v>1113</v>
      </c>
      <c r="B311" s="73">
        <v>661</v>
      </c>
      <c r="C311" s="72" t="s">
        <v>1888</v>
      </c>
      <c r="D311" s="73">
        <v>1310</v>
      </c>
      <c r="E311" s="72" t="s">
        <v>1889</v>
      </c>
      <c r="F311" s="73">
        <v>158</v>
      </c>
    </row>
    <row r="312" spans="1:6" ht="16.5" customHeight="1">
      <c r="A312" s="72" t="s">
        <v>1890</v>
      </c>
      <c r="B312" s="73">
        <v>0</v>
      </c>
      <c r="C312" s="72" t="s">
        <v>1891</v>
      </c>
      <c r="D312" s="73">
        <v>1310</v>
      </c>
      <c r="E312" s="72" t="s">
        <v>1892</v>
      </c>
      <c r="F312" s="73">
        <v>70</v>
      </c>
    </row>
    <row r="313" spans="1:6" ht="16.5" customHeight="1">
      <c r="A313" s="72" t="s">
        <v>1893</v>
      </c>
      <c r="B313" s="73">
        <v>661</v>
      </c>
      <c r="C313" s="72" t="s">
        <v>1894</v>
      </c>
      <c r="D313" s="73">
        <v>0</v>
      </c>
      <c r="E313" s="72" t="s">
        <v>1895</v>
      </c>
      <c r="F313" s="73">
        <v>661</v>
      </c>
    </row>
    <row r="314" spans="1:6" ht="16.5" customHeight="1">
      <c r="A314" s="72" t="s">
        <v>1137</v>
      </c>
      <c r="B314" s="73">
        <v>9774</v>
      </c>
      <c r="C314" s="72" t="s">
        <v>1145</v>
      </c>
      <c r="D314" s="73">
        <v>14</v>
      </c>
      <c r="E314" s="72" t="s">
        <v>1159</v>
      </c>
      <c r="F314" s="73">
        <v>448</v>
      </c>
    </row>
    <row r="315" spans="1:6" ht="16.5" customHeight="1">
      <c r="A315" s="72" t="s">
        <v>1271</v>
      </c>
      <c r="B315" s="73">
        <v>372</v>
      </c>
      <c r="C315" s="72" t="s">
        <v>1896</v>
      </c>
      <c r="D315" s="73">
        <v>0</v>
      </c>
      <c r="E315" s="72" t="s">
        <v>1897</v>
      </c>
      <c r="F315" s="73">
        <v>96</v>
      </c>
    </row>
    <row r="316" spans="1:6" ht="16.5" customHeight="1">
      <c r="A316" s="72" t="s">
        <v>1273</v>
      </c>
      <c r="B316" s="73">
        <v>20</v>
      </c>
      <c r="C316" s="72" t="s">
        <v>1898</v>
      </c>
      <c r="D316" s="73">
        <v>11</v>
      </c>
      <c r="E316" s="72" t="s">
        <v>1899</v>
      </c>
      <c r="F316" s="73">
        <v>260</v>
      </c>
    </row>
    <row r="317" spans="1:6" ht="16.5" customHeight="1">
      <c r="A317" s="72" t="s">
        <v>1275</v>
      </c>
      <c r="B317" s="73">
        <v>0</v>
      </c>
      <c r="C317" s="72" t="s">
        <v>1900</v>
      </c>
      <c r="D317" s="73">
        <v>3</v>
      </c>
      <c r="E317" s="72" t="s">
        <v>1901</v>
      </c>
      <c r="F317" s="73">
        <v>84</v>
      </c>
    </row>
    <row r="318" spans="1:6" ht="16.5" customHeight="1">
      <c r="A318" s="72" t="s">
        <v>1902</v>
      </c>
      <c r="B318" s="73">
        <v>0</v>
      </c>
      <c r="C318" s="72" t="s">
        <v>1903</v>
      </c>
      <c r="D318" s="73">
        <v>0</v>
      </c>
      <c r="E318" s="72" t="s">
        <v>1904</v>
      </c>
      <c r="F318" s="73">
        <v>8</v>
      </c>
    </row>
    <row r="319" spans="1:6" ht="16.5" customHeight="1">
      <c r="A319" s="72" t="s">
        <v>1905</v>
      </c>
      <c r="B319" s="73">
        <v>704</v>
      </c>
      <c r="C319" s="72" t="s">
        <v>1906</v>
      </c>
      <c r="D319" s="73">
        <v>0</v>
      </c>
      <c r="E319" s="72" t="s">
        <v>1161</v>
      </c>
      <c r="F319" s="73">
        <v>0</v>
      </c>
    </row>
    <row r="320" spans="1:6" ht="16.5" customHeight="1">
      <c r="A320" s="72" t="s">
        <v>1907</v>
      </c>
      <c r="B320" s="73">
        <v>374</v>
      </c>
      <c r="C320" s="72" t="s">
        <v>1908</v>
      </c>
      <c r="D320" s="73">
        <v>0</v>
      </c>
      <c r="E320" s="72" t="s">
        <v>1271</v>
      </c>
      <c r="F320" s="73">
        <v>0</v>
      </c>
    </row>
    <row r="321" spans="1:6" ht="16.5" customHeight="1">
      <c r="A321" s="72" t="s">
        <v>1909</v>
      </c>
      <c r="B321" s="73">
        <v>0</v>
      </c>
      <c r="C321" s="72" t="s">
        <v>1910</v>
      </c>
      <c r="D321" s="73">
        <v>0</v>
      </c>
      <c r="E321" s="72" t="s">
        <v>1273</v>
      </c>
      <c r="F321" s="73">
        <v>0</v>
      </c>
    </row>
    <row r="322" spans="1:6" ht="16.5" customHeight="1">
      <c r="A322" s="72" t="s">
        <v>1911</v>
      </c>
      <c r="B322" s="73">
        <v>0</v>
      </c>
      <c r="C322" s="72" t="s">
        <v>1912</v>
      </c>
      <c r="D322" s="73">
        <v>1304</v>
      </c>
      <c r="E322" s="72" t="s">
        <v>1275</v>
      </c>
      <c r="F322" s="73">
        <v>0</v>
      </c>
    </row>
    <row r="323" spans="1:6" ht="16.5" customHeight="1">
      <c r="A323" s="72" t="s">
        <v>1913</v>
      </c>
      <c r="B323" s="73">
        <v>0</v>
      </c>
      <c r="C323" s="72" t="s">
        <v>1914</v>
      </c>
      <c r="D323" s="73">
        <v>0</v>
      </c>
      <c r="E323" s="72" t="s">
        <v>1915</v>
      </c>
      <c r="F323" s="73">
        <v>0</v>
      </c>
    </row>
    <row r="324" spans="1:6" ht="16.5" customHeight="1">
      <c r="A324" s="72" t="s">
        <v>1916</v>
      </c>
      <c r="B324" s="73">
        <v>147</v>
      </c>
      <c r="C324" s="72" t="s">
        <v>1917</v>
      </c>
      <c r="D324" s="73">
        <v>1304</v>
      </c>
      <c r="E324" s="72" t="s">
        <v>1918</v>
      </c>
      <c r="F324" s="73">
        <v>0</v>
      </c>
    </row>
    <row r="325" spans="1:6" ht="16.5" customHeight="1">
      <c r="A325" s="72" t="s">
        <v>1919</v>
      </c>
      <c r="B325" s="73">
        <v>0</v>
      </c>
      <c r="C325" s="72" t="s">
        <v>1920</v>
      </c>
      <c r="D325" s="73">
        <v>5286</v>
      </c>
      <c r="E325" s="72" t="s">
        <v>1921</v>
      </c>
      <c r="F325" s="73">
        <v>0</v>
      </c>
    </row>
    <row r="326" spans="1:6" ht="16.5" customHeight="1">
      <c r="A326" s="72" t="s">
        <v>1922</v>
      </c>
      <c r="B326" s="73">
        <v>0</v>
      </c>
      <c r="C326" s="72" t="s">
        <v>1153</v>
      </c>
      <c r="D326" s="73">
        <v>4216</v>
      </c>
      <c r="E326" s="72" t="s">
        <v>1163</v>
      </c>
      <c r="F326" s="73">
        <v>622</v>
      </c>
    </row>
    <row r="327" spans="1:6" ht="16.5" customHeight="1">
      <c r="A327" s="72" t="s">
        <v>1923</v>
      </c>
      <c r="B327" s="73">
        <v>0</v>
      </c>
      <c r="C327" s="72" t="s">
        <v>1271</v>
      </c>
      <c r="D327" s="73">
        <v>100</v>
      </c>
      <c r="E327" s="72" t="s">
        <v>1924</v>
      </c>
      <c r="F327" s="73">
        <v>0</v>
      </c>
    </row>
    <row r="328" spans="1:6" ht="16.5" customHeight="1">
      <c r="A328" s="72" t="s">
        <v>1925</v>
      </c>
      <c r="B328" s="73">
        <v>463</v>
      </c>
      <c r="C328" s="72" t="s">
        <v>1273</v>
      </c>
      <c r="D328" s="73">
        <v>138</v>
      </c>
      <c r="E328" s="72" t="s">
        <v>1926</v>
      </c>
      <c r="F328" s="73">
        <v>622</v>
      </c>
    </row>
    <row r="329" spans="1:6" ht="16.5" customHeight="1">
      <c r="A329" s="72" t="s">
        <v>1927</v>
      </c>
      <c r="B329" s="73">
        <v>0</v>
      </c>
      <c r="C329" s="72" t="s">
        <v>1275</v>
      </c>
      <c r="D329" s="73">
        <v>0</v>
      </c>
      <c r="E329" s="72" t="s">
        <v>1928</v>
      </c>
      <c r="F329" s="73">
        <v>0</v>
      </c>
    </row>
    <row r="330" spans="1:6" ht="16.5" customHeight="1">
      <c r="A330" s="72" t="s">
        <v>1929</v>
      </c>
      <c r="B330" s="73">
        <v>4251</v>
      </c>
      <c r="C330" s="72" t="s">
        <v>1930</v>
      </c>
      <c r="D330" s="73">
        <v>2418</v>
      </c>
      <c r="E330" s="72" t="s">
        <v>1931</v>
      </c>
      <c r="F330" s="73">
        <v>0</v>
      </c>
    </row>
    <row r="331" spans="1:6" ht="16.5" customHeight="1">
      <c r="A331" s="72" t="s">
        <v>1932</v>
      </c>
      <c r="B331" s="73">
        <v>87</v>
      </c>
      <c r="C331" s="72" t="s">
        <v>1933</v>
      </c>
      <c r="D331" s="73">
        <v>48</v>
      </c>
      <c r="E331" s="72" t="s">
        <v>1934</v>
      </c>
      <c r="F331" s="73">
        <v>0</v>
      </c>
    </row>
    <row r="332" spans="1:6" ht="16.5" customHeight="1">
      <c r="A332" s="72" t="s">
        <v>1935</v>
      </c>
      <c r="B332" s="73">
        <v>0</v>
      </c>
      <c r="C332" s="72" t="s">
        <v>1936</v>
      </c>
      <c r="D332" s="73">
        <v>580</v>
      </c>
      <c r="E332" s="72" t="s">
        <v>1937</v>
      </c>
      <c r="F332" s="73">
        <v>0</v>
      </c>
    </row>
    <row r="333" spans="1:6" ht="16.5" customHeight="1">
      <c r="A333" s="72" t="s">
        <v>1938</v>
      </c>
      <c r="B333" s="73">
        <v>185</v>
      </c>
      <c r="C333" s="72" t="s">
        <v>1939</v>
      </c>
      <c r="D333" s="73">
        <v>0</v>
      </c>
      <c r="E333" s="72" t="s">
        <v>1940</v>
      </c>
      <c r="F333" s="73">
        <v>0</v>
      </c>
    </row>
    <row r="334" spans="1:6" ht="16.5" customHeight="1">
      <c r="A334" s="72" t="s">
        <v>1941</v>
      </c>
      <c r="B334" s="73">
        <v>0</v>
      </c>
      <c r="C334" s="72" t="s">
        <v>1942</v>
      </c>
      <c r="D334" s="73">
        <v>52</v>
      </c>
      <c r="E334" s="72" t="s">
        <v>1943</v>
      </c>
      <c r="F334" s="73">
        <v>1278</v>
      </c>
    </row>
    <row r="335" spans="1:6" ht="16.5" customHeight="1">
      <c r="A335" s="72" t="s">
        <v>1944</v>
      </c>
      <c r="B335" s="73">
        <v>305</v>
      </c>
      <c r="C335" s="72" t="s">
        <v>1945</v>
      </c>
      <c r="D335" s="73">
        <v>0</v>
      </c>
      <c r="E335" s="72" t="s">
        <v>1946</v>
      </c>
      <c r="F335" s="73">
        <v>0</v>
      </c>
    </row>
    <row r="336" spans="1:6" ht="16.5" customHeight="1">
      <c r="A336" s="72" t="s">
        <v>1947</v>
      </c>
      <c r="B336" s="73">
        <v>0</v>
      </c>
      <c r="C336" s="72" t="s">
        <v>1948</v>
      </c>
      <c r="D336" s="73">
        <v>0</v>
      </c>
      <c r="E336" s="72" t="s">
        <v>1271</v>
      </c>
      <c r="F336" s="73">
        <v>0</v>
      </c>
    </row>
    <row r="337" spans="1:6" ht="16.5" customHeight="1">
      <c r="A337" s="72" t="s">
        <v>1873</v>
      </c>
      <c r="B337" s="73">
        <v>0</v>
      </c>
      <c r="C337" s="72" t="s">
        <v>1949</v>
      </c>
      <c r="D337" s="73">
        <v>353</v>
      </c>
      <c r="E337" s="72" t="s">
        <v>1273</v>
      </c>
      <c r="F337" s="73">
        <v>0</v>
      </c>
    </row>
    <row r="338" spans="1:6" ht="16.5" customHeight="1">
      <c r="A338" s="72" t="s">
        <v>1950</v>
      </c>
      <c r="B338" s="73">
        <v>323</v>
      </c>
      <c r="C338" s="72" t="s">
        <v>1951</v>
      </c>
      <c r="D338" s="73">
        <v>0</v>
      </c>
      <c r="E338" s="72" t="s">
        <v>1275</v>
      </c>
      <c r="F338" s="73">
        <v>0</v>
      </c>
    </row>
    <row r="339" spans="1:6" ht="16.5" customHeight="1">
      <c r="A339" s="72" t="s">
        <v>1952</v>
      </c>
      <c r="B339" s="73">
        <v>1012</v>
      </c>
      <c r="C339" s="72" t="s">
        <v>1953</v>
      </c>
      <c r="D339" s="73">
        <v>0</v>
      </c>
      <c r="E339" s="72" t="s">
        <v>1954</v>
      </c>
      <c r="F339" s="73">
        <v>0</v>
      </c>
    </row>
    <row r="340" spans="1:6" ht="16.5" customHeight="1">
      <c r="A340" s="72" t="s">
        <v>1955</v>
      </c>
      <c r="B340" s="73">
        <v>1531</v>
      </c>
      <c r="C340" s="72" t="s">
        <v>1956</v>
      </c>
      <c r="D340" s="73">
        <v>0</v>
      </c>
      <c r="E340" s="72" t="s">
        <v>1957</v>
      </c>
      <c r="F340" s="73">
        <v>0</v>
      </c>
    </row>
    <row r="341" spans="1:6" ht="16.5" customHeight="1">
      <c r="A341" s="72" t="s">
        <v>1958</v>
      </c>
      <c r="B341" s="73">
        <v>0</v>
      </c>
      <c r="C341" s="72" t="s">
        <v>1959</v>
      </c>
      <c r="D341" s="73">
        <v>0</v>
      </c>
      <c r="E341" s="72" t="s">
        <v>1960</v>
      </c>
      <c r="F341" s="73">
        <v>0</v>
      </c>
    </row>
    <row r="342" spans="1:6" ht="16.5" customHeight="1">
      <c r="A342" s="72" t="s">
        <v>1271</v>
      </c>
      <c r="B342" s="73">
        <v>0</v>
      </c>
      <c r="C342" s="72" t="s">
        <v>1961</v>
      </c>
      <c r="D342" s="73">
        <v>0</v>
      </c>
      <c r="E342" s="72" t="s">
        <v>1962</v>
      </c>
      <c r="F342" s="73">
        <v>0</v>
      </c>
    </row>
    <row r="343" spans="1:6" ht="16.5" customHeight="1">
      <c r="A343" s="72" t="s">
        <v>1273</v>
      </c>
      <c r="B343" s="73">
        <v>0</v>
      </c>
      <c r="C343" s="72" t="s">
        <v>1963</v>
      </c>
      <c r="D343" s="73">
        <v>0</v>
      </c>
      <c r="E343" s="72" t="s">
        <v>1964</v>
      </c>
      <c r="F343" s="73">
        <v>0</v>
      </c>
    </row>
    <row r="344" spans="1:6" ht="16.5" customHeight="1">
      <c r="A344" s="72" t="s">
        <v>1275</v>
      </c>
      <c r="B344" s="73">
        <v>0</v>
      </c>
      <c r="C344" s="72" t="s">
        <v>1965</v>
      </c>
      <c r="D344" s="73">
        <v>0</v>
      </c>
      <c r="E344" s="72" t="s">
        <v>1966</v>
      </c>
      <c r="F344" s="73">
        <v>0</v>
      </c>
    </row>
    <row r="345" spans="1:6" ht="16.5" customHeight="1">
      <c r="A345" s="72" t="s">
        <v>1967</v>
      </c>
      <c r="B345" s="73">
        <v>0</v>
      </c>
      <c r="C345" s="72" t="s">
        <v>1968</v>
      </c>
      <c r="D345" s="73">
        <v>0</v>
      </c>
      <c r="E345" s="72" t="s">
        <v>1167</v>
      </c>
      <c r="F345" s="73">
        <v>0</v>
      </c>
    </row>
    <row r="346" spans="1:6" ht="16.5" customHeight="1">
      <c r="A346" s="72" t="s">
        <v>1969</v>
      </c>
      <c r="B346" s="73">
        <v>0</v>
      </c>
      <c r="C346" s="72" t="s">
        <v>1970</v>
      </c>
      <c r="D346" s="73">
        <v>0</v>
      </c>
      <c r="E346" s="72" t="s">
        <v>1271</v>
      </c>
      <c r="F346" s="73">
        <v>0</v>
      </c>
    </row>
    <row r="347" spans="1:6" ht="16.5" customHeight="1">
      <c r="A347" s="72" t="s">
        <v>1971</v>
      </c>
      <c r="B347" s="73">
        <v>0</v>
      </c>
      <c r="C347" s="72" t="s">
        <v>1972</v>
      </c>
      <c r="D347" s="73">
        <v>0</v>
      </c>
      <c r="E347" s="72" t="s">
        <v>1273</v>
      </c>
      <c r="F347" s="73">
        <v>0</v>
      </c>
    </row>
    <row r="348" spans="1:6" ht="16.5" customHeight="1">
      <c r="A348" s="72" t="s">
        <v>1973</v>
      </c>
      <c r="B348" s="73">
        <v>0</v>
      </c>
      <c r="C348" s="72" t="s">
        <v>1974</v>
      </c>
      <c r="D348" s="73">
        <v>0</v>
      </c>
      <c r="E348" s="72" t="s">
        <v>1275</v>
      </c>
      <c r="F348" s="73">
        <v>0</v>
      </c>
    </row>
    <row r="349" spans="1:6" ht="16.5" customHeight="1">
      <c r="A349" s="72" t="s">
        <v>1975</v>
      </c>
      <c r="B349" s="73">
        <v>0</v>
      </c>
      <c r="C349" s="72" t="s">
        <v>1976</v>
      </c>
      <c r="D349" s="73">
        <v>0</v>
      </c>
      <c r="E349" s="72" t="s">
        <v>1977</v>
      </c>
      <c r="F349" s="73">
        <v>0</v>
      </c>
    </row>
    <row r="350" spans="1:6" ht="16.5" customHeight="1">
      <c r="A350" s="72" t="s">
        <v>1978</v>
      </c>
      <c r="B350" s="73">
        <v>0</v>
      </c>
      <c r="C350" s="72" t="s">
        <v>1979</v>
      </c>
      <c r="D350" s="73">
        <v>0</v>
      </c>
      <c r="E350" s="72" t="s">
        <v>1980</v>
      </c>
      <c r="F350" s="73">
        <v>0</v>
      </c>
    </row>
    <row r="351" spans="1:6" ht="16.5" customHeight="1">
      <c r="A351" s="72" t="s">
        <v>1981</v>
      </c>
      <c r="B351" s="73">
        <v>0</v>
      </c>
      <c r="C351" s="72" t="s">
        <v>1982</v>
      </c>
      <c r="D351" s="73">
        <v>0</v>
      </c>
      <c r="E351" s="72" t="s">
        <v>1983</v>
      </c>
      <c r="F351" s="73">
        <v>0</v>
      </c>
    </row>
    <row r="352" spans="1:6" ht="16.5" customHeight="1">
      <c r="A352" s="72" t="s">
        <v>1139</v>
      </c>
      <c r="B352" s="73">
        <v>2426</v>
      </c>
      <c r="C352" s="72" t="s">
        <v>1984</v>
      </c>
      <c r="D352" s="73">
        <v>0</v>
      </c>
      <c r="E352" s="72" t="s">
        <v>1985</v>
      </c>
      <c r="F352" s="73">
        <v>0</v>
      </c>
    </row>
    <row r="353" spans="1:6" ht="16.5" customHeight="1">
      <c r="A353" s="72" t="s">
        <v>1271</v>
      </c>
      <c r="B353" s="73">
        <v>108</v>
      </c>
      <c r="C353" s="72" t="s">
        <v>1986</v>
      </c>
      <c r="D353" s="73">
        <v>0</v>
      </c>
      <c r="E353" s="72" t="s">
        <v>1987</v>
      </c>
      <c r="F353" s="73">
        <v>0</v>
      </c>
    </row>
    <row r="354" spans="1:6" ht="16.5" customHeight="1">
      <c r="A354" s="72" t="s">
        <v>1273</v>
      </c>
      <c r="B354" s="73">
        <v>8</v>
      </c>
      <c r="C354" s="72" t="s">
        <v>1988</v>
      </c>
      <c r="D354" s="73">
        <v>0</v>
      </c>
      <c r="E354" s="72" t="s">
        <v>1989</v>
      </c>
      <c r="F354" s="73">
        <v>0</v>
      </c>
    </row>
    <row r="355" spans="1:6" ht="16.5" customHeight="1">
      <c r="A355" s="72" t="s">
        <v>1275</v>
      </c>
      <c r="B355" s="73">
        <v>0</v>
      </c>
      <c r="C355" s="72" t="s">
        <v>1990</v>
      </c>
      <c r="D355" s="73">
        <v>527</v>
      </c>
      <c r="E355" s="72" t="s">
        <v>1991</v>
      </c>
      <c r="F355" s="73">
        <v>0</v>
      </c>
    </row>
    <row r="356" spans="1:6" ht="16.5" customHeight="1">
      <c r="A356" s="72" t="s">
        <v>1992</v>
      </c>
      <c r="B356" s="73">
        <v>377</v>
      </c>
      <c r="C356" s="72" t="s">
        <v>1155</v>
      </c>
      <c r="D356" s="73">
        <v>0</v>
      </c>
      <c r="E356" s="72" t="s">
        <v>1993</v>
      </c>
      <c r="F356" s="73">
        <v>0</v>
      </c>
    </row>
    <row r="357" spans="1:6" ht="16.5" customHeight="1">
      <c r="A357" s="72" t="s">
        <v>1994</v>
      </c>
      <c r="B357" s="73">
        <v>540</v>
      </c>
      <c r="C357" s="72" t="s">
        <v>1271</v>
      </c>
      <c r="D357" s="73">
        <v>0</v>
      </c>
      <c r="E357" s="72" t="s">
        <v>1995</v>
      </c>
      <c r="F357" s="73">
        <v>0</v>
      </c>
    </row>
    <row r="358" spans="1:6" ht="16.5" customHeight="1">
      <c r="A358" s="72" t="s">
        <v>1996</v>
      </c>
      <c r="B358" s="73">
        <v>0</v>
      </c>
      <c r="C358" s="72" t="s">
        <v>1273</v>
      </c>
      <c r="D358" s="73">
        <v>0</v>
      </c>
      <c r="E358" s="72" t="s">
        <v>1997</v>
      </c>
      <c r="F358" s="73">
        <v>0</v>
      </c>
    </row>
    <row r="359" spans="1:6" ht="16.5" customHeight="1">
      <c r="A359" s="72" t="s">
        <v>1998</v>
      </c>
      <c r="B359" s="73">
        <v>0</v>
      </c>
      <c r="C359" s="72" t="s">
        <v>1275</v>
      </c>
      <c r="D359" s="73">
        <v>0</v>
      </c>
      <c r="E359" s="72" t="s">
        <v>1999</v>
      </c>
      <c r="F359" s="73">
        <v>0</v>
      </c>
    </row>
    <row r="360" spans="1:6" ht="16.5" customHeight="1">
      <c r="A360" s="72" t="s">
        <v>2000</v>
      </c>
      <c r="B360" s="73">
        <v>0</v>
      </c>
      <c r="C360" s="72" t="s">
        <v>2001</v>
      </c>
      <c r="D360" s="73">
        <v>0</v>
      </c>
      <c r="E360" s="72" t="s">
        <v>2002</v>
      </c>
      <c r="F360" s="73">
        <v>0</v>
      </c>
    </row>
    <row r="361" spans="1:6" ht="16.5" customHeight="1">
      <c r="A361" s="72" t="s">
        <v>2003</v>
      </c>
      <c r="B361" s="73">
        <v>0</v>
      </c>
      <c r="C361" s="72" t="s">
        <v>2004</v>
      </c>
      <c r="D361" s="73">
        <v>0</v>
      </c>
      <c r="E361" s="72" t="s">
        <v>1169</v>
      </c>
      <c r="F361" s="73">
        <v>0</v>
      </c>
    </row>
    <row r="362" spans="1:6" ht="16.5" customHeight="1">
      <c r="A362" s="72" t="s">
        <v>2005</v>
      </c>
      <c r="B362" s="73">
        <v>1393</v>
      </c>
      <c r="C362" s="72" t="s">
        <v>2006</v>
      </c>
      <c r="D362" s="73">
        <v>0</v>
      </c>
      <c r="E362" s="72" t="s">
        <v>1271</v>
      </c>
      <c r="F362" s="73">
        <v>0</v>
      </c>
    </row>
    <row r="363" spans="1:6" ht="16.5" customHeight="1">
      <c r="A363" s="72" t="s">
        <v>1141</v>
      </c>
      <c r="B363" s="73">
        <v>1875</v>
      </c>
      <c r="C363" s="72" t="s">
        <v>2007</v>
      </c>
      <c r="D363" s="73">
        <v>0</v>
      </c>
      <c r="E363" s="72" t="s">
        <v>1273</v>
      </c>
      <c r="F363" s="73">
        <v>0</v>
      </c>
    </row>
    <row r="364" spans="1:6" ht="16.5" customHeight="1">
      <c r="A364" s="72" t="s">
        <v>1477</v>
      </c>
      <c r="B364" s="73">
        <v>30</v>
      </c>
      <c r="C364" s="72" t="s">
        <v>1915</v>
      </c>
      <c r="D364" s="73">
        <v>0</v>
      </c>
      <c r="E364" s="72" t="s">
        <v>1275</v>
      </c>
      <c r="F364" s="73">
        <v>0</v>
      </c>
    </row>
    <row r="365" spans="1:6" ht="16.5" customHeight="1">
      <c r="A365" s="72" t="s">
        <v>2008</v>
      </c>
      <c r="B365" s="73">
        <v>1845</v>
      </c>
      <c r="C365" s="72" t="s">
        <v>2009</v>
      </c>
      <c r="D365" s="73">
        <v>0</v>
      </c>
      <c r="E365" s="72" t="s">
        <v>2010</v>
      </c>
      <c r="F365" s="73">
        <v>0</v>
      </c>
    </row>
    <row r="366" spans="1:6" ht="16.5" customHeight="1">
      <c r="A366" s="72" t="s">
        <v>2011</v>
      </c>
      <c r="B366" s="73">
        <v>0</v>
      </c>
      <c r="C366" s="72" t="s">
        <v>1157</v>
      </c>
      <c r="D366" s="73">
        <v>0</v>
      </c>
      <c r="E366" s="72" t="s">
        <v>1171</v>
      </c>
      <c r="F366" s="73">
        <v>0</v>
      </c>
    </row>
    <row r="367" spans="1:6" ht="16.5" customHeight="1">
      <c r="A367" s="72" t="s">
        <v>2012</v>
      </c>
      <c r="B367" s="73">
        <v>0</v>
      </c>
      <c r="C367" s="72" t="s">
        <v>1271</v>
      </c>
      <c r="D367" s="73">
        <v>0</v>
      </c>
      <c r="E367" s="72" t="s">
        <v>1271</v>
      </c>
      <c r="F367" s="73">
        <v>0</v>
      </c>
    </row>
    <row r="368" spans="1:6" ht="16.5" customHeight="1">
      <c r="A368" s="72" t="s">
        <v>2013</v>
      </c>
      <c r="B368" s="73">
        <v>0</v>
      </c>
      <c r="C368" s="72" t="s">
        <v>1273</v>
      </c>
      <c r="D368" s="73">
        <v>0</v>
      </c>
      <c r="E368" s="72" t="s">
        <v>1273</v>
      </c>
      <c r="F368" s="73">
        <v>0</v>
      </c>
    </row>
    <row r="369" spans="1:6" ht="16.5" customHeight="1">
      <c r="A369" s="72" t="s">
        <v>1143</v>
      </c>
      <c r="B369" s="73">
        <v>3484</v>
      </c>
      <c r="C369" s="72" t="s">
        <v>1275</v>
      </c>
      <c r="D369" s="73">
        <v>0</v>
      </c>
      <c r="E369" s="72" t="s">
        <v>1275</v>
      </c>
      <c r="F369" s="73">
        <v>0</v>
      </c>
    </row>
    <row r="370" spans="1:6" ht="16.5" customHeight="1">
      <c r="A370" s="72" t="s">
        <v>2014</v>
      </c>
      <c r="B370" s="73">
        <v>3221</v>
      </c>
      <c r="C370" s="72" t="s">
        <v>2015</v>
      </c>
      <c r="D370" s="73">
        <v>0</v>
      </c>
      <c r="E370" s="72" t="s">
        <v>2016</v>
      </c>
      <c r="F370" s="73">
        <v>0</v>
      </c>
    </row>
    <row r="371" spans="1:6" ht="16.5" customHeight="1">
      <c r="A371" s="72" t="s">
        <v>2017</v>
      </c>
      <c r="B371" s="73">
        <v>0</v>
      </c>
      <c r="C371" s="72" t="s">
        <v>2018</v>
      </c>
      <c r="D371" s="73">
        <v>0</v>
      </c>
      <c r="E371" s="72" t="s">
        <v>2019</v>
      </c>
      <c r="F371" s="73">
        <v>0</v>
      </c>
    </row>
    <row r="372" spans="1:6" ht="16.5" customHeight="1">
      <c r="A372" s="72" t="s">
        <v>2020</v>
      </c>
      <c r="B372" s="73">
        <v>0</v>
      </c>
      <c r="C372" s="72" t="s">
        <v>2021</v>
      </c>
      <c r="D372" s="73">
        <v>0</v>
      </c>
      <c r="E372" s="72" t="s">
        <v>2022</v>
      </c>
      <c r="F372" s="73">
        <v>0</v>
      </c>
    </row>
    <row r="373" spans="1:6" ht="16.5" customHeight="1">
      <c r="A373" s="72" t="s">
        <v>2023</v>
      </c>
      <c r="B373" s="73">
        <v>0</v>
      </c>
      <c r="C373" s="72" t="s">
        <v>2024</v>
      </c>
      <c r="D373" s="73">
        <v>0</v>
      </c>
      <c r="E373" s="72" t="s">
        <v>2025</v>
      </c>
      <c r="F373" s="73">
        <v>0</v>
      </c>
    </row>
    <row r="374" spans="1:6" ht="16.5" customHeight="1">
      <c r="A374" s="72" t="s">
        <v>2026</v>
      </c>
      <c r="B374" s="73">
        <v>263</v>
      </c>
      <c r="C374" s="72" t="s">
        <v>2027</v>
      </c>
      <c r="D374" s="73">
        <v>0</v>
      </c>
      <c r="E374" s="72" t="s">
        <v>2028</v>
      </c>
      <c r="F374" s="73">
        <v>0</v>
      </c>
    </row>
    <row r="375" spans="1:6" ht="16.5" customHeight="1">
      <c r="A375" s="72" t="s">
        <v>2029</v>
      </c>
      <c r="B375" s="73">
        <v>0</v>
      </c>
      <c r="C375" s="72" t="s">
        <v>2030</v>
      </c>
      <c r="D375" s="73">
        <v>0</v>
      </c>
      <c r="E375" s="72" t="s">
        <v>2031</v>
      </c>
      <c r="F375" s="73">
        <v>0</v>
      </c>
    </row>
    <row r="376" spans="1:6" ht="16.5" customHeight="1">
      <c r="A376" s="72" t="s">
        <v>2032</v>
      </c>
      <c r="B376" s="73">
        <v>0</v>
      </c>
      <c r="C376" s="72" t="s">
        <v>1138</v>
      </c>
      <c r="D376" s="73">
        <v>0</v>
      </c>
      <c r="E376" s="72" t="s">
        <v>1273</v>
      </c>
      <c r="F376" s="73">
        <v>0</v>
      </c>
    </row>
    <row r="377" spans="1:6" ht="16.5" customHeight="1">
      <c r="A377" s="72" t="s">
        <v>1915</v>
      </c>
      <c r="B377" s="73">
        <v>0</v>
      </c>
      <c r="C377" s="72" t="s">
        <v>1271</v>
      </c>
      <c r="D377" s="73">
        <v>0</v>
      </c>
      <c r="E377" s="72" t="s">
        <v>1275</v>
      </c>
      <c r="F377" s="73">
        <v>0</v>
      </c>
    </row>
    <row r="378" spans="1:6" ht="16.5" customHeight="1">
      <c r="A378" s="72" t="s">
        <v>2033</v>
      </c>
      <c r="B378" s="73">
        <v>0</v>
      </c>
      <c r="C378" s="72" t="s">
        <v>1273</v>
      </c>
      <c r="D378" s="73">
        <v>0</v>
      </c>
      <c r="E378" s="72" t="s">
        <v>2034</v>
      </c>
      <c r="F378" s="73">
        <v>0</v>
      </c>
    </row>
    <row r="379" spans="1:6" ht="16.5" customHeight="1">
      <c r="A379" s="72" t="s">
        <v>2035</v>
      </c>
      <c r="B379" s="73">
        <v>0</v>
      </c>
      <c r="C379" s="72" t="s">
        <v>1275</v>
      </c>
      <c r="D379" s="73">
        <v>0</v>
      </c>
      <c r="E379" s="72" t="s">
        <v>2036</v>
      </c>
      <c r="F379" s="73">
        <v>0</v>
      </c>
    </row>
    <row r="380" spans="1:6" ht="16.5" customHeight="1">
      <c r="A380" s="72" t="s">
        <v>1118</v>
      </c>
      <c r="B380" s="73">
        <v>219</v>
      </c>
      <c r="C380" s="72" t="s">
        <v>2037</v>
      </c>
      <c r="D380" s="73">
        <v>0</v>
      </c>
      <c r="E380" s="72" t="s">
        <v>2038</v>
      </c>
      <c r="F380" s="73">
        <v>0</v>
      </c>
    </row>
    <row r="381" spans="1:6" ht="16.5" customHeight="1">
      <c r="A381" s="72" t="s">
        <v>1271</v>
      </c>
      <c r="B381" s="73">
        <v>158</v>
      </c>
      <c r="C381" s="72" t="s">
        <v>1278</v>
      </c>
      <c r="D381" s="73">
        <v>0</v>
      </c>
      <c r="E381" s="72" t="s">
        <v>2039</v>
      </c>
      <c r="F381" s="73">
        <v>0</v>
      </c>
    </row>
    <row r="382" spans="1:6" ht="16.5" customHeight="1">
      <c r="A382" s="72" t="s">
        <v>1273</v>
      </c>
      <c r="B382" s="73">
        <v>0</v>
      </c>
      <c r="C382" s="72" t="s">
        <v>2040</v>
      </c>
      <c r="D382" s="73">
        <v>0</v>
      </c>
      <c r="E382" s="72" t="s">
        <v>2041</v>
      </c>
      <c r="F382" s="73">
        <v>0</v>
      </c>
    </row>
    <row r="383" spans="1:6" ht="16.5" customHeight="1">
      <c r="A383" s="72" t="s">
        <v>1275</v>
      </c>
      <c r="B383" s="73">
        <v>0</v>
      </c>
      <c r="C383" s="72" t="s">
        <v>1140</v>
      </c>
      <c r="D383" s="73">
        <v>0</v>
      </c>
      <c r="E383" s="72" t="s">
        <v>2042</v>
      </c>
      <c r="F383" s="73">
        <v>0</v>
      </c>
    </row>
    <row r="384" spans="1:6" ht="16.5" customHeight="1">
      <c r="A384" s="72" t="s">
        <v>2043</v>
      </c>
      <c r="B384" s="73">
        <v>0</v>
      </c>
      <c r="C384" s="72" t="s">
        <v>2044</v>
      </c>
      <c r="D384" s="73">
        <v>0</v>
      </c>
      <c r="E384" s="72" t="s">
        <v>2045</v>
      </c>
      <c r="F384" s="73">
        <v>0</v>
      </c>
    </row>
    <row r="385" spans="1:6" ht="16.5" customHeight="1">
      <c r="A385" s="72" t="s">
        <v>2046</v>
      </c>
      <c r="B385" s="73">
        <v>25</v>
      </c>
      <c r="C385" s="72" t="s">
        <v>2047</v>
      </c>
      <c r="D385" s="73">
        <v>0</v>
      </c>
      <c r="E385" s="72" t="s">
        <v>2048</v>
      </c>
      <c r="F385" s="73">
        <v>0</v>
      </c>
    </row>
    <row r="386" spans="1:6" ht="16.5" customHeight="1">
      <c r="A386" s="72" t="s">
        <v>2049</v>
      </c>
      <c r="B386" s="73">
        <v>0</v>
      </c>
      <c r="C386" s="72" t="s">
        <v>2050</v>
      </c>
      <c r="D386" s="73">
        <v>0</v>
      </c>
      <c r="E386" s="72" t="s">
        <v>2051</v>
      </c>
      <c r="F386" s="73">
        <v>0</v>
      </c>
    </row>
    <row r="387" spans="1:6" ht="16.5" customHeight="1">
      <c r="A387" s="72" t="s">
        <v>2052</v>
      </c>
      <c r="B387" s="73">
        <v>0</v>
      </c>
      <c r="C387" s="72" t="s">
        <v>2053</v>
      </c>
      <c r="D387" s="73">
        <v>0</v>
      </c>
      <c r="E387" s="72" t="s">
        <v>2054</v>
      </c>
      <c r="F387" s="73">
        <v>0</v>
      </c>
    </row>
    <row r="388" spans="1:6" ht="16.5" customHeight="1">
      <c r="A388" s="72" t="s">
        <v>2055</v>
      </c>
      <c r="B388" s="73">
        <v>36</v>
      </c>
      <c r="C388" s="72" t="s">
        <v>2056</v>
      </c>
      <c r="D388" s="73">
        <v>0</v>
      </c>
      <c r="E388" s="72" t="s">
        <v>2057</v>
      </c>
      <c r="F388" s="73">
        <v>0</v>
      </c>
    </row>
    <row r="389" spans="1:6" ht="16.5" customHeight="1">
      <c r="A389" s="72" t="s">
        <v>1120</v>
      </c>
      <c r="B389" s="73">
        <v>0</v>
      </c>
      <c r="C389" s="72" t="s">
        <v>2058</v>
      </c>
      <c r="D389" s="73">
        <v>0</v>
      </c>
      <c r="E389" s="72" t="s">
        <v>2059</v>
      </c>
      <c r="F389" s="73">
        <v>0</v>
      </c>
    </row>
    <row r="390" spans="1:6" ht="16.5" customHeight="1">
      <c r="A390" s="72" t="s">
        <v>1271</v>
      </c>
      <c r="B390" s="73">
        <v>0</v>
      </c>
      <c r="C390" s="72" t="s">
        <v>2060</v>
      </c>
      <c r="D390" s="73">
        <v>0</v>
      </c>
      <c r="E390" s="72" t="s">
        <v>2061</v>
      </c>
      <c r="F390" s="73">
        <v>0</v>
      </c>
    </row>
    <row r="391" spans="1:6" ht="16.5" customHeight="1">
      <c r="A391" s="72" t="s">
        <v>1273</v>
      </c>
      <c r="B391" s="73">
        <v>0</v>
      </c>
      <c r="C391" s="72" t="s">
        <v>2062</v>
      </c>
      <c r="D391" s="73">
        <v>0</v>
      </c>
      <c r="E391" s="72" t="s">
        <v>2063</v>
      </c>
      <c r="F391" s="73">
        <v>0</v>
      </c>
    </row>
    <row r="392" spans="1:6" ht="16.5" customHeight="1">
      <c r="A392" s="72" t="s">
        <v>1275</v>
      </c>
      <c r="B392" s="73">
        <v>0</v>
      </c>
      <c r="C392" s="72" t="s">
        <v>2064</v>
      </c>
      <c r="D392" s="73">
        <v>0</v>
      </c>
      <c r="E392" s="72" t="s">
        <v>1278</v>
      </c>
      <c r="F392" s="73">
        <v>0</v>
      </c>
    </row>
    <row r="393" spans="1:6" ht="16.5" customHeight="1">
      <c r="A393" s="72" t="s">
        <v>2065</v>
      </c>
      <c r="B393" s="73">
        <v>0</v>
      </c>
      <c r="C393" s="72" t="s">
        <v>1142</v>
      </c>
      <c r="D393" s="73">
        <v>0</v>
      </c>
      <c r="E393" s="72" t="s">
        <v>2066</v>
      </c>
      <c r="F393" s="73">
        <v>0</v>
      </c>
    </row>
    <row r="394" spans="1:6" ht="16.5" customHeight="1">
      <c r="A394" s="72" t="s">
        <v>2067</v>
      </c>
      <c r="B394" s="73">
        <v>0</v>
      </c>
      <c r="C394" s="72" t="s">
        <v>2068</v>
      </c>
      <c r="D394" s="73">
        <v>0</v>
      </c>
      <c r="E394" s="72" t="s">
        <v>1150</v>
      </c>
      <c r="F394" s="73">
        <v>0</v>
      </c>
    </row>
    <row r="395" spans="1:6" ht="16.5" customHeight="1">
      <c r="A395" s="72" t="s">
        <v>2069</v>
      </c>
      <c r="B395" s="73">
        <v>0</v>
      </c>
      <c r="C395" s="72" t="s">
        <v>2070</v>
      </c>
      <c r="D395" s="73">
        <v>0</v>
      </c>
      <c r="E395" s="72" t="s">
        <v>1271</v>
      </c>
      <c r="F395" s="73">
        <v>0</v>
      </c>
    </row>
    <row r="396" spans="1:6" ht="16.5" customHeight="1">
      <c r="A396" s="72" t="s">
        <v>1122</v>
      </c>
      <c r="B396" s="73">
        <v>659</v>
      </c>
      <c r="C396" s="72" t="s">
        <v>2071</v>
      </c>
      <c r="D396" s="73">
        <v>0</v>
      </c>
      <c r="E396" s="72" t="s">
        <v>1273</v>
      </c>
      <c r="F396" s="73">
        <v>0</v>
      </c>
    </row>
    <row r="397" spans="1:6" ht="16.5" customHeight="1">
      <c r="A397" s="72" t="s">
        <v>1271</v>
      </c>
      <c r="B397" s="73">
        <v>0</v>
      </c>
      <c r="C397" s="72" t="s">
        <v>2072</v>
      </c>
      <c r="D397" s="73">
        <v>0</v>
      </c>
      <c r="E397" s="72" t="s">
        <v>1275</v>
      </c>
      <c r="F397" s="73">
        <v>0</v>
      </c>
    </row>
    <row r="398" spans="1:6" ht="16.5" customHeight="1">
      <c r="A398" s="72" t="s">
        <v>1273</v>
      </c>
      <c r="B398" s="73">
        <v>0</v>
      </c>
      <c r="C398" s="72" t="s">
        <v>2073</v>
      </c>
      <c r="D398" s="73">
        <v>0</v>
      </c>
      <c r="E398" s="72" t="s">
        <v>2074</v>
      </c>
      <c r="F398" s="73">
        <v>0</v>
      </c>
    </row>
    <row r="399" spans="1:6" ht="16.5" customHeight="1">
      <c r="A399" s="72" t="s">
        <v>1275</v>
      </c>
      <c r="B399" s="73">
        <v>0</v>
      </c>
      <c r="C399" s="72" t="s">
        <v>1144</v>
      </c>
      <c r="D399" s="73">
        <v>0</v>
      </c>
      <c r="E399" s="72" t="s">
        <v>2075</v>
      </c>
      <c r="F399" s="73">
        <v>0</v>
      </c>
    </row>
    <row r="400" spans="1:6" ht="16.5" customHeight="1">
      <c r="A400" s="72" t="s">
        <v>2076</v>
      </c>
      <c r="B400" s="73">
        <v>0</v>
      </c>
      <c r="C400" s="72" t="s">
        <v>2077</v>
      </c>
      <c r="D400" s="73">
        <v>0</v>
      </c>
      <c r="E400" s="72" t="s">
        <v>2078</v>
      </c>
      <c r="F400" s="73">
        <v>0</v>
      </c>
    </row>
    <row r="401" spans="1:6" ht="16.5" customHeight="1">
      <c r="A401" s="72" t="s">
        <v>2079</v>
      </c>
      <c r="B401" s="73">
        <v>0</v>
      </c>
      <c r="C401" s="72" t="s">
        <v>2080</v>
      </c>
      <c r="D401" s="73">
        <v>0</v>
      </c>
      <c r="E401" s="72" t="s">
        <v>1278</v>
      </c>
      <c r="F401" s="73">
        <v>0</v>
      </c>
    </row>
    <row r="402" spans="1:6" ht="16.5" customHeight="1">
      <c r="A402" s="72" t="s">
        <v>2081</v>
      </c>
      <c r="B402" s="73">
        <v>659</v>
      </c>
      <c r="C402" s="72" t="s">
        <v>2082</v>
      </c>
      <c r="D402" s="73">
        <v>0</v>
      </c>
      <c r="E402" s="72" t="s">
        <v>2083</v>
      </c>
      <c r="F402" s="73">
        <v>0</v>
      </c>
    </row>
    <row r="403" spans="1:6" ht="16.5" customHeight="1">
      <c r="A403" s="72" t="s">
        <v>2084</v>
      </c>
      <c r="B403" s="73">
        <v>400</v>
      </c>
      <c r="C403" s="72" t="s">
        <v>2085</v>
      </c>
      <c r="D403" s="73">
        <v>0</v>
      </c>
      <c r="E403" s="72" t="s">
        <v>1152</v>
      </c>
      <c r="F403" s="73">
        <v>0</v>
      </c>
    </row>
    <row r="404" spans="1:6" ht="16.5" customHeight="1">
      <c r="A404" s="72" t="s">
        <v>2086</v>
      </c>
      <c r="B404" s="73">
        <v>0</v>
      </c>
      <c r="C404" s="72" t="s">
        <v>2087</v>
      </c>
      <c r="D404" s="73">
        <v>0</v>
      </c>
      <c r="E404" s="72" t="s">
        <v>1271</v>
      </c>
      <c r="F404" s="73">
        <v>0</v>
      </c>
    </row>
    <row r="405" spans="1:6" ht="16.5" customHeight="1">
      <c r="A405" s="72" t="s">
        <v>2088</v>
      </c>
      <c r="B405" s="73">
        <v>0</v>
      </c>
      <c r="C405" s="72" t="s">
        <v>2089</v>
      </c>
      <c r="D405" s="73">
        <v>0</v>
      </c>
      <c r="E405" s="72" t="s">
        <v>1273</v>
      </c>
      <c r="F405" s="73">
        <v>0</v>
      </c>
    </row>
    <row r="406" spans="1:6" ht="16.5" customHeight="1">
      <c r="A406" s="72" t="s">
        <v>2090</v>
      </c>
      <c r="B406" s="73">
        <v>0</v>
      </c>
      <c r="C406" s="72" t="s">
        <v>2091</v>
      </c>
      <c r="D406" s="73">
        <v>0</v>
      </c>
      <c r="E406" s="72" t="s">
        <v>1275</v>
      </c>
      <c r="F406" s="73">
        <v>0</v>
      </c>
    </row>
    <row r="407" spans="1:6" ht="16.5" customHeight="1">
      <c r="A407" s="72" t="s">
        <v>2092</v>
      </c>
      <c r="B407" s="73">
        <v>0</v>
      </c>
      <c r="C407" s="72" t="s">
        <v>2093</v>
      </c>
      <c r="D407" s="73">
        <v>0</v>
      </c>
      <c r="E407" s="72" t="s">
        <v>2094</v>
      </c>
      <c r="F407" s="73">
        <v>0</v>
      </c>
    </row>
    <row r="408" spans="1:6" ht="16.5" customHeight="1">
      <c r="A408" s="72" t="s">
        <v>2095</v>
      </c>
      <c r="B408" s="73">
        <v>0</v>
      </c>
      <c r="C408" s="72" t="s">
        <v>2096</v>
      </c>
      <c r="D408" s="73">
        <v>0</v>
      </c>
      <c r="E408" s="72" t="s">
        <v>2097</v>
      </c>
      <c r="F408" s="73">
        <v>0</v>
      </c>
    </row>
    <row r="409" spans="1:6" ht="16.5" customHeight="1">
      <c r="A409" s="72" t="s">
        <v>2098</v>
      </c>
      <c r="B409" s="73">
        <v>400</v>
      </c>
      <c r="C409" s="72" t="s">
        <v>2099</v>
      </c>
      <c r="D409" s="73">
        <v>0</v>
      </c>
      <c r="E409" s="72" t="s">
        <v>2100</v>
      </c>
      <c r="F409" s="73">
        <v>0</v>
      </c>
    </row>
    <row r="410" spans="1:6" ht="16.5" customHeight="1">
      <c r="A410" s="72" t="s">
        <v>2101</v>
      </c>
      <c r="B410" s="73">
        <v>2955</v>
      </c>
      <c r="C410" s="72" t="s">
        <v>1133</v>
      </c>
      <c r="D410" s="73">
        <v>0</v>
      </c>
      <c r="E410" s="72" t="s">
        <v>2102</v>
      </c>
      <c r="F410" s="73">
        <v>0</v>
      </c>
    </row>
    <row r="411" spans="1:6" ht="16.5" customHeight="1">
      <c r="A411" s="72" t="s">
        <v>1128</v>
      </c>
      <c r="B411" s="73">
        <v>2747</v>
      </c>
      <c r="C411" s="72" t="s">
        <v>2103</v>
      </c>
      <c r="D411" s="73">
        <v>0</v>
      </c>
      <c r="E411" s="72" t="s">
        <v>2104</v>
      </c>
      <c r="F411" s="73">
        <v>0</v>
      </c>
    </row>
    <row r="412" spans="1:6" ht="16.5" customHeight="1">
      <c r="A412" s="72" t="s">
        <v>1271</v>
      </c>
      <c r="B412" s="73">
        <v>85</v>
      </c>
      <c r="C412" s="72" t="s">
        <v>2105</v>
      </c>
      <c r="D412" s="73">
        <v>0</v>
      </c>
      <c r="E412" s="72" t="s">
        <v>2106</v>
      </c>
      <c r="F412" s="73">
        <v>0</v>
      </c>
    </row>
    <row r="413" spans="1:6" ht="16.5" customHeight="1">
      <c r="A413" s="72" t="s">
        <v>1273</v>
      </c>
      <c r="B413" s="73">
        <v>2</v>
      </c>
      <c r="C413" s="72" t="s">
        <v>1178</v>
      </c>
      <c r="D413" s="73">
        <v>0</v>
      </c>
      <c r="E413" s="72" t="s">
        <v>2107</v>
      </c>
      <c r="F413" s="73">
        <v>0</v>
      </c>
    </row>
    <row r="414" spans="1:6" ht="16.5" customHeight="1">
      <c r="A414" s="72" t="s">
        <v>1275</v>
      </c>
      <c r="B414" s="73">
        <v>0</v>
      </c>
      <c r="C414" s="72" t="s">
        <v>2108</v>
      </c>
      <c r="D414" s="73">
        <v>853</v>
      </c>
      <c r="E414" s="72" t="s">
        <v>2109</v>
      </c>
      <c r="F414" s="73">
        <v>0</v>
      </c>
    </row>
    <row r="415" spans="1:6" ht="16.5" customHeight="1">
      <c r="A415" s="72" t="s">
        <v>2110</v>
      </c>
      <c r="B415" s="73">
        <v>0</v>
      </c>
      <c r="C415" s="72" t="s">
        <v>1149</v>
      </c>
      <c r="D415" s="73">
        <v>840</v>
      </c>
      <c r="E415" s="72" t="s">
        <v>2111</v>
      </c>
      <c r="F415" s="73">
        <v>0</v>
      </c>
    </row>
    <row r="416" spans="1:6" ht="16.5" customHeight="1">
      <c r="A416" s="72" t="s">
        <v>2112</v>
      </c>
      <c r="B416" s="73">
        <v>0</v>
      </c>
      <c r="C416" s="72" t="s">
        <v>1271</v>
      </c>
      <c r="D416" s="73">
        <v>338</v>
      </c>
      <c r="E416" s="72" t="s">
        <v>1154</v>
      </c>
      <c r="F416" s="73">
        <v>13</v>
      </c>
    </row>
    <row r="417" spans="1:6" ht="16.5" customHeight="1">
      <c r="A417" s="72" t="s">
        <v>2113</v>
      </c>
      <c r="B417" s="73">
        <v>60</v>
      </c>
      <c r="C417" s="72" t="s">
        <v>1273</v>
      </c>
      <c r="D417" s="73">
        <v>25</v>
      </c>
      <c r="E417" s="72" t="s">
        <v>1271</v>
      </c>
      <c r="F417" s="73">
        <v>0</v>
      </c>
    </row>
    <row r="418" spans="1:6" ht="16.5" customHeight="1">
      <c r="A418" s="72" t="s">
        <v>2114</v>
      </c>
      <c r="B418" s="73">
        <v>500</v>
      </c>
      <c r="C418" s="72" t="s">
        <v>1275</v>
      </c>
      <c r="D418" s="73">
        <v>0</v>
      </c>
      <c r="E418" s="72" t="s">
        <v>1273</v>
      </c>
      <c r="F418" s="73">
        <v>0</v>
      </c>
    </row>
    <row r="419" spans="1:6" ht="16.5" customHeight="1">
      <c r="A419" s="72" t="s">
        <v>1278</v>
      </c>
      <c r="B419" s="73">
        <v>0</v>
      </c>
      <c r="C419" s="72" t="s">
        <v>2115</v>
      </c>
      <c r="D419" s="73">
        <v>0</v>
      </c>
      <c r="E419" s="72" t="s">
        <v>1275</v>
      </c>
      <c r="F419" s="73">
        <v>0</v>
      </c>
    </row>
    <row r="420" spans="1:6" ht="16.5" customHeight="1">
      <c r="A420" s="72" t="s">
        <v>0</v>
      </c>
      <c r="B420" s="73">
        <v>2100</v>
      </c>
      <c r="C420" s="72" t="s">
        <v>1</v>
      </c>
      <c r="D420" s="73">
        <v>0</v>
      </c>
      <c r="E420" s="72" t="s">
        <v>2</v>
      </c>
      <c r="F420" s="73">
        <v>10</v>
      </c>
    </row>
    <row r="421" spans="1:6" ht="16.5" customHeight="1">
      <c r="A421" s="72" t="s">
        <v>1130</v>
      </c>
      <c r="B421" s="73">
        <v>208</v>
      </c>
      <c r="C421" s="72" t="s">
        <v>3</v>
      </c>
      <c r="D421" s="73">
        <v>0</v>
      </c>
      <c r="E421" s="72" t="s">
        <v>4</v>
      </c>
      <c r="F421" s="73">
        <v>0</v>
      </c>
    </row>
    <row r="422" spans="1:6" ht="16.5" customHeight="1">
      <c r="A422" s="72" t="s">
        <v>1271</v>
      </c>
      <c r="B422" s="73">
        <v>40</v>
      </c>
      <c r="C422" s="72" t="s">
        <v>5</v>
      </c>
      <c r="D422" s="73">
        <v>0</v>
      </c>
      <c r="E422" s="72" t="s">
        <v>6</v>
      </c>
      <c r="F422" s="73">
        <v>0</v>
      </c>
    </row>
    <row r="423" spans="1:6" ht="16.5" customHeight="1">
      <c r="A423" s="72" t="s">
        <v>1273</v>
      </c>
      <c r="B423" s="73">
        <v>48</v>
      </c>
      <c r="C423" s="72" t="s">
        <v>7</v>
      </c>
      <c r="D423" s="73">
        <v>0</v>
      </c>
      <c r="E423" s="72" t="s">
        <v>8</v>
      </c>
      <c r="F423" s="73">
        <v>0</v>
      </c>
    </row>
    <row r="424" spans="1:6" ht="16.5" customHeight="1">
      <c r="A424" s="72" t="s">
        <v>1275</v>
      </c>
      <c r="B424" s="73">
        <v>0</v>
      </c>
      <c r="C424" s="72" t="s">
        <v>9</v>
      </c>
      <c r="D424" s="73">
        <v>0</v>
      </c>
      <c r="E424" s="72" t="s">
        <v>10</v>
      </c>
      <c r="F424" s="73">
        <v>0</v>
      </c>
    </row>
    <row r="425" spans="1:6" ht="16.5" customHeight="1">
      <c r="A425" s="72" t="s">
        <v>11</v>
      </c>
      <c r="B425" s="73">
        <v>0</v>
      </c>
      <c r="C425" s="72" t="s">
        <v>12</v>
      </c>
      <c r="D425" s="73">
        <v>0</v>
      </c>
      <c r="E425" s="72" t="s">
        <v>13</v>
      </c>
      <c r="F425" s="73">
        <v>0</v>
      </c>
    </row>
    <row r="426" spans="1:6" ht="16.5" customHeight="1">
      <c r="A426" s="72" t="s">
        <v>14</v>
      </c>
      <c r="B426" s="73">
        <v>0</v>
      </c>
      <c r="C426" s="72" t="s">
        <v>15</v>
      </c>
      <c r="D426" s="73">
        <v>90</v>
      </c>
      <c r="E426" s="72" t="s">
        <v>16</v>
      </c>
      <c r="F426" s="73">
        <v>0</v>
      </c>
    </row>
    <row r="427" spans="1:6" ht="16.5" customHeight="1">
      <c r="A427" s="72" t="s">
        <v>17</v>
      </c>
      <c r="B427" s="73">
        <v>120</v>
      </c>
      <c r="C427" s="72" t="s">
        <v>18</v>
      </c>
      <c r="D427" s="73">
        <v>0</v>
      </c>
      <c r="E427" s="72" t="s">
        <v>19</v>
      </c>
      <c r="F427" s="73">
        <v>0</v>
      </c>
    </row>
    <row r="428" spans="1:6" ht="16.5" customHeight="1">
      <c r="A428" s="72" t="s">
        <v>1132</v>
      </c>
      <c r="B428" s="73">
        <v>0</v>
      </c>
      <c r="C428" s="72" t="s">
        <v>20</v>
      </c>
      <c r="D428" s="73">
        <v>0</v>
      </c>
      <c r="E428" s="72" t="s">
        <v>21</v>
      </c>
      <c r="F428" s="73">
        <v>0</v>
      </c>
    </row>
    <row r="429" spans="1:6" ht="16.5" customHeight="1">
      <c r="A429" s="72" t="s">
        <v>1271</v>
      </c>
      <c r="B429" s="73">
        <v>0</v>
      </c>
      <c r="C429" s="72" t="s">
        <v>22</v>
      </c>
      <c r="D429" s="73">
        <v>0</v>
      </c>
      <c r="E429" s="72" t="s">
        <v>23</v>
      </c>
      <c r="F429" s="73">
        <v>0</v>
      </c>
    </row>
    <row r="430" spans="1:6" ht="16.5" customHeight="1">
      <c r="A430" s="72" t="s">
        <v>1273</v>
      </c>
      <c r="B430" s="73">
        <v>0</v>
      </c>
      <c r="C430" s="72" t="s">
        <v>24</v>
      </c>
      <c r="D430" s="73">
        <v>0</v>
      </c>
      <c r="E430" s="72" t="s">
        <v>25</v>
      </c>
      <c r="F430" s="73">
        <v>0</v>
      </c>
    </row>
    <row r="431" spans="1:6" ht="16.5" customHeight="1">
      <c r="A431" s="72" t="s">
        <v>1275</v>
      </c>
      <c r="B431" s="73">
        <v>0</v>
      </c>
      <c r="C431" s="72" t="s">
        <v>26</v>
      </c>
      <c r="D431" s="73">
        <v>0</v>
      </c>
      <c r="E431" s="72" t="s">
        <v>27</v>
      </c>
      <c r="F431" s="73">
        <v>3</v>
      </c>
    </row>
    <row r="432" spans="1:6" ht="16.5" customHeight="1">
      <c r="A432" s="72" t="s">
        <v>28</v>
      </c>
      <c r="B432" s="73">
        <v>0</v>
      </c>
      <c r="C432" s="72" t="s">
        <v>29</v>
      </c>
      <c r="D432" s="73">
        <v>0</v>
      </c>
      <c r="E432" s="72" t="s">
        <v>1156</v>
      </c>
      <c r="F432" s="73">
        <v>0</v>
      </c>
    </row>
    <row r="433" spans="1:6" ht="16.5" customHeight="1">
      <c r="A433" s="72" t="s">
        <v>30</v>
      </c>
      <c r="B433" s="73">
        <v>0</v>
      </c>
      <c r="C433" s="72" t="s">
        <v>31</v>
      </c>
      <c r="D433" s="73">
        <v>208</v>
      </c>
      <c r="E433" s="72" t="s">
        <v>32</v>
      </c>
      <c r="F433" s="73">
        <v>9117</v>
      </c>
    </row>
    <row r="434" spans="1:6" ht="16.5" customHeight="1">
      <c r="A434" s="72" t="s">
        <v>33</v>
      </c>
      <c r="B434" s="73">
        <v>0</v>
      </c>
      <c r="C434" s="72" t="s">
        <v>1278</v>
      </c>
      <c r="D434" s="73">
        <v>179</v>
      </c>
      <c r="E434" s="72" t="s">
        <v>1160</v>
      </c>
      <c r="F434" s="73">
        <v>7587</v>
      </c>
    </row>
    <row r="435" spans="1:6" ht="16.5" customHeight="1">
      <c r="A435" s="72" t="s">
        <v>34</v>
      </c>
      <c r="B435" s="73">
        <v>0</v>
      </c>
      <c r="C435" s="72" t="s">
        <v>35</v>
      </c>
      <c r="D435" s="73">
        <v>0</v>
      </c>
      <c r="E435" s="72" t="s">
        <v>36</v>
      </c>
      <c r="F435" s="73">
        <v>0</v>
      </c>
    </row>
    <row r="436" spans="1:6" ht="16.5" customHeight="1">
      <c r="A436" s="72" t="s">
        <v>37</v>
      </c>
      <c r="B436" s="73">
        <v>0</v>
      </c>
      <c r="C436" s="72" t="s">
        <v>38</v>
      </c>
      <c r="D436" s="73">
        <v>0</v>
      </c>
      <c r="E436" s="72" t="s">
        <v>39</v>
      </c>
      <c r="F436" s="73">
        <v>0</v>
      </c>
    </row>
    <row r="437" spans="1:6" ht="16.5" customHeight="1">
      <c r="A437" s="74" t="s">
        <v>40</v>
      </c>
      <c r="B437" s="75">
        <v>0</v>
      </c>
      <c r="C437" s="74" t="s">
        <v>1271</v>
      </c>
      <c r="D437" s="75">
        <v>0</v>
      </c>
      <c r="E437" s="74" t="s">
        <v>41</v>
      </c>
      <c r="F437" s="75">
        <v>870</v>
      </c>
    </row>
    <row r="438" spans="1:6" ht="16.5" customHeight="1">
      <c r="A438" s="76" t="s">
        <v>42</v>
      </c>
      <c r="B438" s="77">
        <v>0</v>
      </c>
      <c r="C438" s="78" t="s">
        <v>43</v>
      </c>
      <c r="D438" s="77">
        <v>0</v>
      </c>
      <c r="E438" s="78"/>
      <c r="F438" s="75"/>
    </row>
    <row r="439" spans="1:6" ht="16.5" customHeight="1">
      <c r="A439" s="76" t="s">
        <v>44</v>
      </c>
      <c r="B439" s="77">
        <v>5996</v>
      </c>
      <c r="C439" s="78" t="s">
        <v>45</v>
      </c>
      <c r="D439" s="77">
        <v>0</v>
      </c>
      <c r="E439" s="78"/>
      <c r="F439" s="75"/>
    </row>
    <row r="440" spans="1:6" ht="16.5" customHeight="1">
      <c r="A440" s="76" t="s">
        <v>46</v>
      </c>
      <c r="B440" s="77">
        <v>576</v>
      </c>
      <c r="C440" s="78" t="s">
        <v>47</v>
      </c>
      <c r="D440" s="77">
        <v>0</v>
      </c>
      <c r="E440" s="78"/>
      <c r="F440" s="75"/>
    </row>
    <row r="441" spans="1:6" ht="16.5" customHeight="1">
      <c r="A441" s="76" t="s">
        <v>48</v>
      </c>
      <c r="B441" s="77">
        <v>123</v>
      </c>
      <c r="C441" s="78" t="s">
        <v>49</v>
      </c>
      <c r="D441" s="77">
        <v>0</v>
      </c>
      <c r="E441" s="78"/>
      <c r="F441" s="75"/>
    </row>
    <row r="442" spans="1:6" ht="16.5" customHeight="1">
      <c r="A442" s="76" t="s">
        <v>50</v>
      </c>
      <c r="B442" s="77">
        <v>22</v>
      </c>
      <c r="C442" s="76" t="s">
        <v>51</v>
      </c>
      <c r="D442" s="77">
        <v>770</v>
      </c>
      <c r="E442" s="78"/>
      <c r="F442" s="75"/>
    </row>
    <row r="443" spans="1:6" ht="16.5" customHeight="1">
      <c r="A443" s="76" t="s">
        <v>1162</v>
      </c>
      <c r="B443" s="77">
        <v>1530</v>
      </c>
      <c r="C443" s="78" t="s">
        <v>52</v>
      </c>
      <c r="D443" s="77">
        <v>770</v>
      </c>
      <c r="E443" s="78"/>
      <c r="F443" s="75"/>
    </row>
    <row r="444" spans="1:6" ht="16.5" customHeight="1">
      <c r="A444" s="76" t="s">
        <v>53</v>
      </c>
      <c r="B444" s="77">
        <v>1530</v>
      </c>
      <c r="C444" s="78" t="s">
        <v>54</v>
      </c>
      <c r="D444" s="77">
        <v>770</v>
      </c>
      <c r="E444" s="78"/>
      <c r="F444" s="75"/>
    </row>
    <row r="445" spans="1:6" ht="16.5" customHeight="1">
      <c r="A445" s="76" t="s">
        <v>55</v>
      </c>
      <c r="B445" s="77">
        <v>0</v>
      </c>
      <c r="C445" s="78" t="s">
        <v>56</v>
      </c>
      <c r="D445" s="77">
        <v>241</v>
      </c>
      <c r="E445" s="78"/>
      <c r="F445" s="75"/>
    </row>
    <row r="446" spans="1:6" ht="16.5" customHeight="1">
      <c r="A446" s="76" t="s">
        <v>57</v>
      </c>
      <c r="B446" s="77">
        <v>0</v>
      </c>
      <c r="C446" s="78" t="s">
        <v>58</v>
      </c>
      <c r="D446" s="77">
        <v>241</v>
      </c>
      <c r="E446" s="78"/>
      <c r="F446" s="75"/>
    </row>
    <row r="447" spans="1:6" ht="16.5" customHeight="1">
      <c r="A447" s="76" t="s">
        <v>1164</v>
      </c>
      <c r="B447" s="77">
        <v>0</v>
      </c>
      <c r="C447" s="78" t="s">
        <v>59</v>
      </c>
      <c r="D447" s="77">
        <v>241</v>
      </c>
      <c r="E447" s="78"/>
      <c r="F447" s="75"/>
    </row>
    <row r="448" spans="1:6" ht="16.5" customHeight="1">
      <c r="A448" s="76" t="s">
        <v>60</v>
      </c>
      <c r="B448" s="77">
        <v>0</v>
      </c>
      <c r="C448" s="78" t="s">
        <v>61</v>
      </c>
      <c r="D448" s="77">
        <v>166</v>
      </c>
      <c r="E448" s="78"/>
      <c r="F448" s="75"/>
    </row>
    <row r="449" spans="1:6" ht="16.5" customHeight="1">
      <c r="A449" s="76" t="s">
        <v>62</v>
      </c>
      <c r="B449" s="77">
        <v>0</v>
      </c>
      <c r="C449" s="78" t="s">
        <v>63</v>
      </c>
      <c r="D449" s="77">
        <v>0</v>
      </c>
      <c r="E449" s="78"/>
      <c r="F449" s="75"/>
    </row>
    <row r="450" spans="1:6" ht="16.5" customHeight="1">
      <c r="A450" s="76" t="s">
        <v>64</v>
      </c>
      <c r="B450" s="77">
        <v>477</v>
      </c>
      <c r="C450" s="78" t="s">
        <v>65</v>
      </c>
      <c r="D450" s="77">
        <v>0</v>
      </c>
      <c r="E450" s="78"/>
      <c r="F450" s="75"/>
    </row>
    <row r="451" spans="1:6" ht="16.5" customHeight="1">
      <c r="A451" s="76" t="s">
        <v>1168</v>
      </c>
      <c r="B451" s="77">
        <v>432</v>
      </c>
      <c r="C451" s="78" t="s">
        <v>66</v>
      </c>
      <c r="D451" s="77">
        <v>75</v>
      </c>
      <c r="E451" s="78"/>
      <c r="F451" s="75"/>
    </row>
    <row r="452" spans="1:6" ht="16.5" customHeight="1">
      <c r="A452" s="76" t="s">
        <v>1271</v>
      </c>
      <c r="B452" s="77">
        <v>129</v>
      </c>
      <c r="C452" s="78" t="s">
        <v>67</v>
      </c>
      <c r="D452" s="77">
        <v>31</v>
      </c>
      <c r="E452" s="78"/>
      <c r="F452" s="75"/>
    </row>
    <row r="453" spans="1:6" ht="16.5" customHeight="1">
      <c r="A453" s="76" t="s">
        <v>1273</v>
      </c>
      <c r="B453" s="77">
        <v>12</v>
      </c>
      <c r="C453" s="78" t="s">
        <v>68</v>
      </c>
      <c r="D453" s="77">
        <v>31</v>
      </c>
      <c r="E453" s="78"/>
      <c r="F453" s="75"/>
    </row>
    <row r="454" spans="1:6" ht="16.5" customHeight="1">
      <c r="A454" s="76" t="s">
        <v>1275</v>
      </c>
      <c r="B454" s="77">
        <v>0</v>
      </c>
      <c r="C454" s="78" t="s">
        <v>69</v>
      </c>
      <c r="D454" s="77">
        <v>31</v>
      </c>
      <c r="E454" s="78"/>
      <c r="F454" s="75"/>
    </row>
    <row r="455" spans="1:6" ht="16.5" customHeight="1">
      <c r="A455" s="76" t="s">
        <v>70</v>
      </c>
      <c r="B455" s="77">
        <v>0</v>
      </c>
      <c r="C455" s="78"/>
      <c r="D455" s="77"/>
      <c r="E455" s="78"/>
      <c r="F455" s="75"/>
    </row>
    <row r="456" spans="1:6" ht="16.5" customHeight="1">
      <c r="A456" s="76" t="s">
        <v>71</v>
      </c>
      <c r="B456" s="77">
        <v>0</v>
      </c>
      <c r="C456" s="78"/>
      <c r="D456" s="77"/>
      <c r="E456" s="78"/>
      <c r="F456" s="75"/>
    </row>
    <row r="457" spans="1:6" ht="16.5" customHeight="1">
      <c r="A457" s="76" t="s">
        <v>72</v>
      </c>
      <c r="B457" s="77">
        <v>0</v>
      </c>
      <c r="C457" s="78"/>
      <c r="D457" s="77"/>
      <c r="E457" s="78"/>
      <c r="F457" s="75"/>
    </row>
    <row r="458" spans="1:6" ht="16.5" customHeight="1">
      <c r="A458" s="76" t="s">
        <v>73</v>
      </c>
      <c r="B458" s="77">
        <v>0</v>
      </c>
      <c r="C458" s="78"/>
      <c r="D458" s="77"/>
      <c r="E458" s="78"/>
      <c r="F458" s="75"/>
    </row>
    <row r="459" spans="1:6" ht="16.5" customHeight="1">
      <c r="A459" s="76" t="s">
        <v>74</v>
      </c>
      <c r="B459" s="77">
        <v>0</v>
      </c>
      <c r="C459" s="78"/>
      <c r="D459" s="77"/>
      <c r="E459" s="78"/>
      <c r="F459" s="75"/>
    </row>
    <row r="460" spans="1:6" ht="16.5" customHeight="1">
      <c r="A460" s="76" t="s">
        <v>75</v>
      </c>
      <c r="B460" s="77">
        <v>0</v>
      </c>
      <c r="C460" s="78"/>
      <c r="D460" s="77"/>
      <c r="E460" s="78"/>
      <c r="F460" s="75"/>
    </row>
    <row r="461" spans="1:6" ht="16.5" customHeight="1">
      <c r="A461" s="76" t="s">
        <v>76</v>
      </c>
      <c r="B461" s="77">
        <v>0</v>
      </c>
      <c r="C461" s="78"/>
      <c r="D461" s="77"/>
      <c r="E461" s="78"/>
      <c r="F461" s="75"/>
    </row>
    <row r="462" spans="1:6" ht="16.5" customHeight="1">
      <c r="A462" s="76" t="s">
        <v>77</v>
      </c>
      <c r="B462" s="77">
        <v>0</v>
      </c>
      <c r="C462" s="78"/>
      <c r="D462" s="77"/>
      <c r="E462" s="78"/>
      <c r="F462" s="75"/>
    </row>
    <row r="463" spans="1:6" ht="16.5" customHeight="1">
      <c r="A463" s="76" t="s">
        <v>78</v>
      </c>
      <c r="B463" s="77">
        <v>0</v>
      </c>
      <c r="C463" s="78"/>
      <c r="D463" s="77"/>
      <c r="E463" s="78"/>
      <c r="F463" s="75"/>
    </row>
    <row r="464" spans="1:6" ht="16.5" customHeight="1">
      <c r="A464" s="76" t="s">
        <v>1278</v>
      </c>
      <c r="B464" s="77">
        <v>38</v>
      </c>
      <c r="C464" s="78"/>
      <c r="D464" s="77"/>
      <c r="E464" s="78"/>
      <c r="F464" s="75"/>
    </row>
    <row r="465" spans="1:6" ht="16.5" customHeight="1">
      <c r="A465" s="76" t="s">
        <v>79</v>
      </c>
      <c r="B465" s="77">
        <v>253</v>
      </c>
      <c r="C465" s="78"/>
      <c r="D465" s="77"/>
      <c r="E465" s="78"/>
      <c r="F465" s="75"/>
    </row>
    <row r="466" spans="1:6" ht="16.5" customHeight="1">
      <c r="A466" s="76" t="s">
        <v>80</v>
      </c>
      <c r="B466" s="77">
        <v>0</v>
      </c>
      <c r="C466" s="78"/>
      <c r="D466" s="77"/>
      <c r="E466" s="78"/>
      <c r="F466" s="75"/>
    </row>
    <row r="467" spans="1:6" ht="16.5" customHeight="1">
      <c r="A467" s="76" t="s">
        <v>1271</v>
      </c>
      <c r="B467" s="77">
        <v>0</v>
      </c>
      <c r="C467" s="78"/>
      <c r="D467" s="77"/>
      <c r="E467" s="78"/>
      <c r="F467" s="75"/>
    </row>
    <row r="468" spans="1:6" ht="16.5" customHeight="1">
      <c r="A468" s="76" t="s">
        <v>1273</v>
      </c>
      <c r="B468" s="77">
        <v>0</v>
      </c>
      <c r="C468" s="78"/>
      <c r="D468" s="77"/>
      <c r="E468" s="78"/>
      <c r="F468" s="75"/>
    </row>
    <row r="469" spans="1:6" ht="16.5" customHeight="1">
      <c r="A469" s="76" t="s">
        <v>1275</v>
      </c>
      <c r="B469" s="77">
        <v>0</v>
      </c>
      <c r="C469" s="78"/>
      <c r="D469" s="77"/>
      <c r="E469" s="78"/>
      <c r="F469" s="75"/>
    </row>
    <row r="470" spans="1:6" ht="16.5" customHeight="1">
      <c r="A470" s="76" t="s">
        <v>81</v>
      </c>
      <c r="B470" s="77">
        <v>0</v>
      </c>
      <c r="C470" s="78"/>
      <c r="D470" s="77"/>
      <c r="E470" s="78"/>
      <c r="F470" s="75"/>
    </row>
    <row r="471" spans="1:6" ht="16.5" customHeight="1">
      <c r="A471" s="76" t="s">
        <v>82</v>
      </c>
      <c r="B471" s="77">
        <v>0</v>
      </c>
      <c r="C471" s="78"/>
      <c r="D471" s="77"/>
      <c r="E471" s="78"/>
      <c r="F471" s="75"/>
    </row>
    <row r="472" spans="1:6" ht="16.5" customHeight="1">
      <c r="A472" s="76" t="s">
        <v>83</v>
      </c>
      <c r="B472" s="77">
        <v>0</v>
      </c>
      <c r="C472" s="78"/>
      <c r="D472" s="77"/>
      <c r="E472" s="78"/>
      <c r="F472" s="75"/>
    </row>
    <row r="473" spans="1:6" ht="16.5" customHeight="1">
      <c r="A473" s="76" t="s">
        <v>84</v>
      </c>
      <c r="B473" s="77">
        <v>0</v>
      </c>
      <c r="C473" s="78"/>
      <c r="D473" s="77"/>
      <c r="E473" s="78"/>
      <c r="F473" s="75"/>
    </row>
    <row r="474" spans="1:6" ht="16.5" customHeight="1">
      <c r="A474" s="76" t="s">
        <v>85</v>
      </c>
      <c r="B474" s="77">
        <v>0</v>
      </c>
      <c r="C474" s="78"/>
      <c r="D474" s="77"/>
      <c r="E474" s="78"/>
      <c r="F474" s="75"/>
    </row>
    <row r="475" spans="1:6" ht="16.5" customHeight="1">
      <c r="A475" s="76" t="s">
        <v>86</v>
      </c>
      <c r="B475" s="77">
        <v>0</v>
      </c>
      <c r="C475" s="78"/>
      <c r="D475" s="77"/>
      <c r="E475" s="78"/>
      <c r="F475" s="75"/>
    </row>
    <row r="476" spans="1:6" ht="16.5" customHeight="1">
      <c r="A476" s="76" t="s">
        <v>87</v>
      </c>
      <c r="B476" s="77">
        <v>0</v>
      </c>
      <c r="C476" s="78"/>
      <c r="D476" s="77"/>
      <c r="E476" s="78"/>
      <c r="F476" s="75"/>
    </row>
    <row r="477" spans="1:6" ht="16.5" customHeight="1">
      <c r="A477" s="78" t="s">
        <v>88</v>
      </c>
      <c r="B477" s="77">
        <v>0</v>
      </c>
      <c r="C477" s="78"/>
      <c r="D477" s="77"/>
      <c r="E477" s="78"/>
      <c r="F477" s="75"/>
    </row>
    <row r="478" spans="1:6" ht="16.5" customHeight="1">
      <c r="A478" s="78" t="s">
        <v>1278</v>
      </c>
      <c r="B478" s="77">
        <v>0</v>
      </c>
      <c r="C478" s="78"/>
      <c r="D478" s="77"/>
      <c r="E478" s="78"/>
      <c r="F478" s="75"/>
    </row>
    <row r="479" spans="1:6" ht="16.5" customHeight="1">
      <c r="A479" s="78" t="s">
        <v>89</v>
      </c>
      <c r="B479" s="77">
        <v>0</v>
      </c>
      <c r="C479" s="78"/>
      <c r="D479" s="77"/>
      <c r="E479" s="78"/>
      <c r="F479" s="75"/>
    </row>
    <row r="480" spans="1:6" ht="16.5" customHeight="1">
      <c r="A480" s="78" t="s">
        <v>90</v>
      </c>
      <c r="B480" s="77">
        <v>0</v>
      </c>
      <c r="C480" s="78"/>
      <c r="D480" s="77"/>
      <c r="E480" s="78"/>
      <c r="F480" s="75"/>
    </row>
    <row r="481" spans="1:6" ht="16.5" customHeight="1">
      <c r="A481" s="78" t="s">
        <v>91</v>
      </c>
      <c r="B481" s="77">
        <v>0</v>
      </c>
      <c r="C481" s="78"/>
      <c r="D481" s="77"/>
      <c r="E481" s="78"/>
      <c r="F481" s="75"/>
    </row>
    <row r="482" spans="1:6" ht="16.5" customHeight="1">
      <c r="A482" s="78" t="s">
        <v>92</v>
      </c>
      <c r="B482" s="77">
        <v>0</v>
      </c>
      <c r="C482" s="78"/>
      <c r="D482" s="77"/>
      <c r="E482" s="78"/>
      <c r="F482" s="75"/>
    </row>
    <row r="483" spans="1:6" ht="16.5" customHeight="1">
      <c r="A483" s="78" t="s">
        <v>93</v>
      </c>
      <c r="B483" s="77">
        <v>0</v>
      </c>
      <c r="C483" s="78"/>
      <c r="D483" s="77"/>
      <c r="E483" s="78"/>
      <c r="F483" s="75"/>
    </row>
    <row r="484" spans="1:6" ht="16.5" customHeight="1">
      <c r="A484" s="78" t="s">
        <v>94</v>
      </c>
      <c r="B484" s="77">
        <v>0</v>
      </c>
      <c r="C484" s="78"/>
      <c r="D484" s="77"/>
      <c r="E484" s="78"/>
      <c r="F484" s="75"/>
    </row>
    <row r="485" spans="1:6" ht="16.5" customHeight="1">
      <c r="A485" s="78" t="s">
        <v>95</v>
      </c>
      <c r="B485" s="77">
        <v>0</v>
      </c>
      <c r="C485" s="78"/>
      <c r="D485" s="77"/>
      <c r="E485" s="78"/>
      <c r="F485" s="75"/>
    </row>
    <row r="486" spans="1:6" ht="16.5" customHeight="1">
      <c r="A486" s="78" t="s">
        <v>1170</v>
      </c>
      <c r="B486" s="77">
        <v>45</v>
      </c>
      <c r="C486" s="78"/>
      <c r="D486" s="77"/>
      <c r="E486" s="78"/>
      <c r="F486" s="75"/>
    </row>
    <row r="487" spans="1:6" ht="16.5" customHeight="1">
      <c r="A487" s="78" t="s">
        <v>96</v>
      </c>
      <c r="B487" s="77">
        <v>0</v>
      </c>
      <c r="C487" s="78"/>
      <c r="D487" s="77"/>
      <c r="E487" s="78"/>
      <c r="F487" s="75"/>
    </row>
    <row r="488" spans="1:6" ht="16.5" customHeight="1">
      <c r="A488" s="78" t="s">
        <v>97</v>
      </c>
      <c r="B488" s="77">
        <v>0</v>
      </c>
      <c r="C488" s="78"/>
      <c r="D488" s="77"/>
      <c r="E488" s="78"/>
      <c r="F488" s="75"/>
    </row>
    <row r="489" spans="1:6" ht="16.5" customHeight="1">
      <c r="A489" s="78" t="s">
        <v>98</v>
      </c>
      <c r="B489" s="77">
        <v>45</v>
      </c>
      <c r="C489" s="78"/>
      <c r="D489" s="77"/>
      <c r="E489" s="78"/>
      <c r="F489" s="75"/>
    </row>
    <row r="490" spans="1:6" ht="16.5" customHeight="1">
      <c r="A490" s="78" t="s">
        <v>99</v>
      </c>
      <c r="B490" s="77">
        <v>0</v>
      </c>
      <c r="C490" s="78"/>
      <c r="D490" s="77"/>
      <c r="E490" s="78"/>
      <c r="F490" s="75"/>
    </row>
    <row r="491" spans="1:6" ht="16.5" customHeight="1">
      <c r="A491" s="78" t="s">
        <v>100</v>
      </c>
      <c r="B491" s="77">
        <v>0</v>
      </c>
      <c r="C491" s="78"/>
      <c r="D491" s="77"/>
      <c r="E491" s="78"/>
      <c r="F491" s="75"/>
    </row>
    <row r="492" spans="1:6" ht="16.5" customHeight="1">
      <c r="A492" s="78" t="s">
        <v>101</v>
      </c>
      <c r="B492" s="77">
        <v>0</v>
      </c>
      <c r="C492" s="78"/>
      <c r="D492" s="77"/>
      <c r="E492" s="78"/>
      <c r="F492" s="75"/>
    </row>
    <row r="493" spans="1:6" ht="16.5" customHeight="1">
      <c r="A493" s="78" t="s">
        <v>102</v>
      </c>
      <c r="B493" s="77">
        <v>0</v>
      </c>
      <c r="C493" s="78"/>
      <c r="D493" s="77"/>
      <c r="E493" s="78"/>
      <c r="F493" s="75"/>
    </row>
    <row r="494" spans="1:6" ht="16.5" customHeight="1">
      <c r="A494" s="78" t="s">
        <v>103</v>
      </c>
      <c r="B494" s="77">
        <v>0</v>
      </c>
      <c r="C494" s="78"/>
      <c r="D494" s="77"/>
      <c r="E494" s="78"/>
      <c r="F494" s="75"/>
    </row>
    <row r="495" spans="1:6" ht="16.5" customHeight="1">
      <c r="A495" s="78" t="s">
        <v>104</v>
      </c>
      <c r="B495" s="77">
        <v>0</v>
      </c>
      <c r="C495" s="78"/>
      <c r="D495" s="77"/>
      <c r="E495" s="78"/>
      <c r="F495" s="75"/>
    </row>
    <row r="496" spans="1:6" ht="16.5" customHeight="1">
      <c r="A496" s="78" t="s">
        <v>105</v>
      </c>
      <c r="B496" s="77">
        <v>0</v>
      </c>
      <c r="C496" s="78"/>
      <c r="D496" s="77"/>
      <c r="E496" s="78"/>
      <c r="F496" s="75"/>
    </row>
    <row r="497" spans="1:6" ht="16.5" customHeight="1">
      <c r="A497" s="78" t="s">
        <v>106</v>
      </c>
      <c r="B497" s="77">
        <v>0</v>
      </c>
      <c r="C497" s="78"/>
      <c r="D497" s="77"/>
      <c r="E497" s="78"/>
      <c r="F497" s="75"/>
    </row>
    <row r="498" spans="1:6" ht="16.5" customHeight="1">
      <c r="A498" s="78" t="s">
        <v>107</v>
      </c>
      <c r="B498" s="77">
        <v>0</v>
      </c>
      <c r="C498" s="78"/>
      <c r="D498" s="77"/>
      <c r="E498" s="78"/>
      <c r="F498" s="75"/>
    </row>
    <row r="499" spans="1:6" ht="16.5" customHeight="1">
      <c r="A499" s="79" t="s">
        <v>108</v>
      </c>
      <c r="B499" s="80">
        <v>0</v>
      </c>
      <c r="C499" s="79"/>
      <c r="D499" s="80"/>
      <c r="E499" s="81" t="s">
        <v>109</v>
      </c>
      <c r="F499" s="73">
        <v>194442</v>
      </c>
    </row>
  </sheetData>
  <sheetProtection/>
  <mergeCells count="2">
    <mergeCell ref="A1:F1"/>
    <mergeCell ref="A2:F2"/>
  </mergeCells>
  <printOptions horizontalCentered="1"/>
  <pageMargins left="0" right="0" top="0.5511811023622047" bottom="0.5511811023622047" header="0.31496062992125984" footer="0.31496062992125984"/>
  <pageSetup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您的用户名</dc:creator>
  <cp:keywords/>
  <dc:description/>
  <cp:lastModifiedBy>孙立新</cp:lastModifiedBy>
  <cp:lastPrinted>2016-11-25T07:38:08Z</cp:lastPrinted>
  <dcterms:created xsi:type="dcterms:W3CDTF">2011-05-20T08:53:06Z</dcterms:created>
  <dcterms:modified xsi:type="dcterms:W3CDTF">2017-01-13T10:07:47Z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