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9" activeTab="0"/>
  </bookViews>
  <sheets>
    <sheet name="2023年城乡义务教育阶段公用经费补助资金分配表" sheetId="1" r:id="rId1"/>
    <sheet name="2023年寄宿生公用经费补助资金分配表" sheetId="2" r:id="rId2"/>
    <sheet name="00000000" sheetId="3" state="veryHidden" r:id="rId3"/>
    <sheet name="Recovered_Sheet1" sheetId="4" state="veryHidden" r:id="rId4"/>
    <sheet name="Recovered_Sheet2" sheetId="5" state="veryHidden" r:id="rId5"/>
    <sheet name="Recovered_Sheet3" sheetId="6" state="veryHidden" r:id="rId6"/>
  </sheets>
  <definedNames>
    <definedName name="_xlnm.Print_Titles" localSheetId="0">'2023年城乡义务教育阶段公用经费补助资金分配表'!$1:$5</definedName>
  </definedNames>
  <calcPr fullCalcOnLoad="1"/>
</workbook>
</file>

<file path=xl/sharedStrings.xml><?xml version="1.0" encoding="utf-8"?>
<sst xmlns="http://schemas.openxmlformats.org/spreadsheetml/2006/main" count="241" uniqueCount="225">
  <si>
    <t>2023年城乡义务教育阶段公用经费补助资金分配表（第二批）</t>
  </si>
  <si>
    <t>编制单位：柳城县教育局</t>
  </si>
  <si>
    <t>学校名称</t>
  </si>
  <si>
    <t>实际学生数</t>
  </si>
  <si>
    <t>补助学生数</t>
  </si>
  <si>
    <t>其中：普通学生</t>
  </si>
  <si>
    <t>其中：特教生及随班就读学生</t>
  </si>
  <si>
    <t>其中：送教上门学生</t>
  </si>
  <si>
    <t>补助标准</t>
  </si>
  <si>
    <t>已下达资金</t>
  </si>
  <si>
    <t>本次下达资金</t>
  </si>
  <si>
    <t>合计</t>
  </si>
  <si>
    <t>中央</t>
  </si>
  <si>
    <t>自治区</t>
  </si>
  <si>
    <t>县级（年初预算）</t>
  </si>
  <si>
    <t>县级</t>
  </si>
  <si>
    <t>总计</t>
  </si>
  <si>
    <t>小学教育合计</t>
  </si>
  <si>
    <t>柳城县实验小学</t>
  </si>
  <si>
    <t>柳城县实验小学随班就读</t>
  </si>
  <si>
    <t>广西柳城县伏虎华侨农场学校</t>
  </si>
  <si>
    <t>广西柳城县伏虎华侨农场学校随班就读</t>
  </si>
  <si>
    <t>柳城县文昌小学</t>
  </si>
  <si>
    <t>柳城县文昌小学随班就读</t>
  </si>
  <si>
    <t>广西柳城县东泉华侨农场学校</t>
  </si>
  <si>
    <t>广西柳城县东泉华侨农场学校送教上门</t>
  </si>
  <si>
    <t>大埔二小小计</t>
  </si>
  <si>
    <t>柳城县大埔镇里明小学</t>
  </si>
  <si>
    <t>柳城县大埔镇正殿小学</t>
  </si>
  <si>
    <t>柳城县大埔镇正殿小学随班就读</t>
  </si>
  <si>
    <t>柳城县大埔镇保大小学</t>
  </si>
  <si>
    <t>柳城县大埔镇中回小学</t>
  </si>
  <si>
    <t>柳城县大埔镇中回小学随班就读</t>
  </si>
  <si>
    <t>柳城县大埔镇洛古小学</t>
  </si>
  <si>
    <t>柳城县大埔镇南村小学</t>
  </si>
  <si>
    <t>柳城县大埔镇龙台小学</t>
  </si>
  <si>
    <t>柳城县大埔镇六休小学</t>
  </si>
  <si>
    <t>柳城县大埔镇木桐小学</t>
  </si>
  <si>
    <t>柳城县大埔镇老都六小学</t>
  </si>
  <si>
    <t>洛崖小学小计</t>
  </si>
  <si>
    <t>柳城县大埔镇洛崖小学</t>
  </si>
  <si>
    <t>柳城县大埔镇洛崖小学随班就读\送教上门</t>
  </si>
  <si>
    <t>柳城县大埔镇乐寨小学</t>
  </si>
  <si>
    <t>柳城县大埔镇乐寨小学随班就读\送教上门</t>
  </si>
  <si>
    <t>柳城县大埔镇吉兆小学</t>
  </si>
  <si>
    <t>柳城县大埔镇勤俭小学</t>
  </si>
  <si>
    <t>柳城县大埔镇同境小学</t>
  </si>
  <si>
    <t>柳城县大埔镇同境小学随班就读</t>
  </si>
  <si>
    <t>柳城县大埔镇中寨小学</t>
  </si>
  <si>
    <t>柳城县大埔镇三塘小学</t>
  </si>
  <si>
    <t>柳城县大埔镇三塘小学随班就读</t>
  </si>
  <si>
    <t>龙头小学小计</t>
  </si>
  <si>
    <t>柳城县龙头中心小学</t>
  </si>
  <si>
    <t>柳城县龙头小学随班就读\送教上门</t>
  </si>
  <si>
    <t>柳城县龙头镇隆水小学</t>
  </si>
  <si>
    <t>柳城县龙头镇伏虎小学</t>
  </si>
  <si>
    <t>柳城县龙头镇顺天小学</t>
  </si>
  <si>
    <t>柳城县龙头镇佳用小学</t>
  </si>
  <si>
    <t>太平小学小计</t>
  </si>
  <si>
    <t>柳城县太平中心小学</t>
  </si>
  <si>
    <t>柳城县太平小学随班就读\送教上门</t>
  </si>
  <si>
    <t>柳城县太平镇杨梅小学</t>
  </si>
  <si>
    <t>柳城县太平镇杨梅小学随班就读</t>
  </si>
  <si>
    <t>柳城县太平镇上火小学</t>
  </si>
  <si>
    <t>柳城县太平镇上火小学送教上门</t>
  </si>
  <si>
    <t>柳城县太平镇近潭小学</t>
  </si>
  <si>
    <t>柳城县太平镇近潭小学随班就读</t>
  </si>
  <si>
    <t>柳城县太平镇长岭希望小学</t>
  </si>
  <si>
    <t>柳城县太平镇山咀小学</t>
  </si>
  <si>
    <t>柳城县太平镇山咀小学随班就读</t>
  </si>
  <si>
    <t>沙埔小学小计</t>
  </si>
  <si>
    <t>柳城县沙埔中心小学</t>
  </si>
  <si>
    <t>柳城县沙埔小学随班就读\送教上门</t>
  </si>
  <si>
    <t>柳城县沙埔镇长隆小学</t>
  </si>
  <si>
    <t>柳城县沙埔镇长隆小学随班就读</t>
  </si>
  <si>
    <t>柳城县沙埔镇上雷小学</t>
  </si>
  <si>
    <t>柳城县沙埔镇上雷小学随班就读</t>
  </si>
  <si>
    <t>柳城县沙埔镇古仁小学</t>
  </si>
  <si>
    <t>柳城县沙埔镇六广小学</t>
  </si>
  <si>
    <t>柳城县沙埔镇大安小学</t>
  </si>
  <si>
    <t>柳城县沙埔镇大安小学随班就读</t>
  </si>
  <si>
    <t>柳城县沙埔镇碑田小学</t>
  </si>
  <si>
    <t>柳城县沙埔镇潭竹小学</t>
  </si>
  <si>
    <t>柳城县沙埔镇潭竹小学随班就读</t>
  </si>
  <si>
    <t>柳城县沙埔镇大安山顶小学</t>
  </si>
  <si>
    <t>柳城县沙埔镇大安石桥小学</t>
  </si>
  <si>
    <t>柳城县沙埔镇长隆古青小学</t>
  </si>
  <si>
    <t>柳城县沙埔镇长隆古青小学随班就读</t>
  </si>
  <si>
    <t>柳城县沙埔镇古仁减龙小学</t>
  </si>
  <si>
    <t>西安小学小计</t>
  </si>
  <si>
    <t>柳城县东泉镇西安希望小学</t>
  </si>
  <si>
    <t>柳城县东泉镇西安希望小学随班就读/送教上门</t>
  </si>
  <si>
    <t>柳城县东泉镇凉亭小学</t>
  </si>
  <si>
    <t>柳城县东泉镇凉亭小学随班就读</t>
  </si>
  <si>
    <t>柳城县东泉镇黄塘小学</t>
  </si>
  <si>
    <t>柳城县东泉镇走马小学</t>
  </si>
  <si>
    <t>柳城县东泉镇中段小学</t>
  </si>
  <si>
    <t>柳城县东泉镇中段小学随班就读</t>
  </si>
  <si>
    <t>凤山小学小计</t>
  </si>
  <si>
    <t>柳城县凤山中心小学</t>
  </si>
  <si>
    <t>柳城县凤山中心小学随班就读</t>
  </si>
  <si>
    <t>柳城县凤山镇对河小学</t>
  </si>
  <si>
    <t>柳城县凤山镇头塘小学</t>
  </si>
  <si>
    <t>柳城县凤山镇大湾小学</t>
  </si>
  <si>
    <t>柳城县凤山镇二塘小学</t>
  </si>
  <si>
    <t>柳城县凤山镇思练小学</t>
  </si>
  <si>
    <t>柳城县凤山镇思练小学随班就读/送教上门</t>
  </si>
  <si>
    <t>东泉小学小计</t>
  </si>
  <si>
    <t>柳城县东泉中心小学</t>
  </si>
  <si>
    <t>柳城县东泉中心小学随班就读</t>
  </si>
  <si>
    <t>柳城县东泉中心小学送教上门</t>
  </si>
  <si>
    <t>柳城县东泉镇青山小学</t>
  </si>
  <si>
    <t>柳城县东泉镇青山小学随班就读</t>
  </si>
  <si>
    <t>柳城县东泉镇永安小学</t>
  </si>
  <si>
    <t>柳城县东泉镇永安小学随班就读</t>
  </si>
  <si>
    <t>柳城县东泉镇大樟小学</t>
  </si>
  <si>
    <t>柳城县东泉镇大樟小学随班就读</t>
  </si>
  <si>
    <t>柳城县东泉镇洲村小学</t>
  </si>
  <si>
    <t>柳城县东泉镇前屯小学</t>
  </si>
  <si>
    <t>柳城县东泉镇前屯小学随班就读</t>
  </si>
  <si>
    <t>柳城县东泉镇尖石小学</t>
  </si>
  <si>
    <t>柳城县东泉镇对河小学</t>
  </si>
  <si>
    <t>柳城县东泉镇思江小学</t>
  </si>
  <si>
    <t>柳城县东泉镇新龙小学</t>
  </si>
  <si>
    <t>柳城县东泉镇马安小学</t>
  </si>
  <si>
    <t>柳城县东泉镇碑塘小学</t>
  </si>
  <si>
    <t>柳城县东泉镇碑塘小学送教上门</t>
  </si>
  <si>
    <t>柳城县东泉镇高田小学</t>
  </si>
  <si>
    <t>柳城县东泉镇莫道小学</t>
  </si>
  <si>
    <t>柳城县东泉镇古六小学</t>
  </si>
  <si>
    <t>柳城县东泉镇雷塘小学</t>
  </si>
  <si>
    <t>社冲小学小计</t>
  </si>
  <si>
    <t>柳城县社冲中心小学</t>
  </si>
  <si>
    <t>柳城县社冲中心小学随班就读/送教上门</t>
  </si>
  <si>
    <t>柳城县社冲仓贝小学</t>
  </si>
  <si>
    <t>柳城县社冲长漕小学</t>
  </si>
  <si>
    <t>柳城县社冲长漕小学随班就读</t>
  </si>
  <si>
    <t>柳城县社冲洛文小学</t>
  </si>
  <si>
    <t>柳城县社冲大湖小学</t>
  </si>
  <si>
    <t>马山小学小计</t>
  </si>
  <si>
    <t>柳城县马山中心小学</t>
  </si>
  <si>
    <t>柳城县马山中心小学随班就读、送教上门</t>
  </si>
  <si>
    <t>柳城县马山乡大龙小学</t>
  </si>
  <si>
    <t>柳城县马山乡大龙小学随班就读</t>
  </si>
  <si>
    <t>柳城县马山乡北浩小学</t>
  </si>
  <si>
    <t>柳城县马山乡八甲小学</t>
  </si>
  <si>
    <t>柳城县马山乡横山小学</t>
  </si>
  <si>
    <t>柳城县马山乡横水小学</t>
  </si>
  <si>
    <t>六塘小学小计</t>
  </si>
  <si>
    <t>柳城县六塘中心小学</t>
  </si>
  <si>
    <t>柳城县六塘中心小学随班就读、送教上门</t>
  </si>
  <si>
    <t>柳城县六塘镇三界小学</t>
  </si>
  <si>
    <t>柳城县六塘镇三界小学随班就读</t>
  </si>
  <si>
    <t>柳城县六塘镇拉燕小学</t>
  </si>
  <si>
    <t>柳城县六塘镇中团小学</t>
  </si>
  <si>
    <t>冲脉小学小计</t>
  </si>
  <si>
    <t>柳城县冲脉中心小学</t>
  </si>
  <si>
    <t>柳城县冲脉中心小学随班就读/送教上门</t>
  </si>
  <si>
    <t>柳城县冲脉镇米村小学</t>
  </si>
  <si>
    <t>柳城县冲脉镇大要小学</t>
  </si>
  <si>
    <t>寨隆小学小计</t>
  </si>
  <si>
    <t>柳城县寨隆镇中心小学</t>
  </si>
  <si>
    <t>柳城县寨隆镇中心小学随班就读</t>
  </si>
  <si>
    <t>龙美小学小计</t>
  </si>
  <si>
    <t>柳城县古砦仫佬族乡龙美希望小学</t>
  </si>
  <si>
    <t>柳城县古砦仫佬族乡龙美希望小学随班就/送教上门读</t>
  </si>
  <si>
    <t>柳城县古砦仫佬族乡公安希望小学</t>
  </si>
  <si>
    <t>柳城县古砦仫佬族乡古砦小学</t>
  </si>
  <si>
    <t>柳城县古砦仫佬族乡泗巷小学</t>
  </si>
  <si>
    <t>柳城县古砦仫佬族乡鱼峰水泥希望小学</t>
  </si>
  <si>
    <t>柳城县古砦仫佬族乡云峰小学</t>
  </si>
  <si>
    <t>柳城县古砦仫佬族乡云峰小学随班就读</t>
  </si>
  <si>
    <t>柳城县古砦仫佬族乡上富小学</t>
  </si>
  <si>
    <t>柳城县古砦仫佬族乡大户小学</t>
  </si>
  <si>
    <t>柳城县古砦仫佬族乡岭头小学</t>
  </si>
  <si>
    <t>柳城县古砦仫佬族乡龙袍小学</t>
  </si>
  <si>
    <t>初中教育合计</t>
  </si>
  <si>
    <t>柳城县文昌中学</t>
  </si>
  <si>
    <t xml:space="preserve">柳城县文昌中学随班就读/送教上门 </t>
  </si>
  <si>
    <t>广西柳城县太平中学</t>
  </si>
  <si>
    <t xml:space="preserve">广西柳城县太平中学随班就读/送教上门 </t>
  </si>
  <si>
    <t>广西壮族自治区柳城县东泉中学</t>
  </si>
  <si>
    <t>广西壮族自治区柳城县东泉中学随班就读</t>
  </si>
  <si>
    <t>柳城县东泉第二中学</t>
  </si>
  <si>
    <t>柳城县东泉第二中学随班就读</t>
  </si>
  <si>
    <t>柳城县民族中学</t>
  </si>
  <si>
    <t>柳城县民族中学随班就读、送教上门</t>
  </si>
  <si>
    <t>柳城县实验中学</t>
  </si>
  <si>
    <t>柳城县实验中学随班就读、送教上门</t>
  </si>
  <si>
    <t>柳城县实验中学文昌校区</t>
  </si>
  <si>
    <t>柳城县实验中学文昌校区随班就读、送教上门</t>
  </si>
  <si>
    <t>柳城县中学初中部</t>
  </si>
  <si>
    <t>柳城县中学初中部随班就读、送教上门</t>
  </si>
  <si>
    <t>特殊学校教育合计</t>
  </si>
  <si>
    <t>特殊教育学校</t>
  </si>
  <si>
    <t>2023年寄宿生公用经费补助资金分配表（第二批）</t>
  </si>
  <si>
    <t>寄宿生人数</t>
  </si>
  <si>
    <t>全县合计</t>
  </si>
  <si>
    <t>一</t>
  </si>
  <si>
    <t>小学合计</t>
  </si>
  <si>
    <t>龙头中心小学</t>
  </si>
  <si>
    <t>太平中心小学</t>
  </si>
  <si>
    <t>沙埔中心小学</t>
  </si>
  <si>
    <t>东泉中心小学</t>
  </si>
  <si>
    <t>西安中心小学</t>
  </si>
  <si>
    <t>马山中心小学</t>
  </si>
  <si>
    <t>社冲中心小学</t>
  </si>
  <si>
    <t>寨隆中心小学</t>
  </si>
  <si>
    <t>冲脉中心小学</t>
  </si>
  <si>
    <t>六塘中心小学</t>
  </si>
  <si>
    <t>龙美希望小学</t>
  </si>
  <si>
    <t>洛崖中心小学</t>
  </si>
  <si>
    <t>二</t>
  </si>
  <si>
    <t>初中合计</t>
  </si>
  <si>
    <t>实验中学</t>
  </si>
  <si>
    <t>实验中学文昌校区</t>
  </si>
  <si>
    <t>民族中学</t>
  </si>
  <si>
    <t>文昌中学</t>
  </si>
  <si>
    <t>太平中学</t>
  </si>
  <si>
    <t>东泉中学</t>
  </si>
  <si>
    <t>东泉二中</t>
  </si>
  <si>
    <t>柳城县中学</t>
  </si>
  <si>
    <t>三</t>
  </si>
  <si>
    <t>小学教育</t>
  </si>
  <si>
    <t>特教学校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</si>
</sst>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$&quot;#,##0.00_);[Red]\(&quot;$&quot;#,##0.00\)"/>
    <numFmt numFmtId="178" formatCode="yy\.mm\.dd"/>
    <numFmt numFmtId="179" formatCode="#,##0;[Red]\(#,##0\)"/>
    <numFmt numFmtId="180" formatCode="_(&quot;$&quot;* #,##0.00_);_(&quot;$&quot;* \(#,##0.00\);_(&quot;$&quot;* &quot;-&quot;??_);_(@_)"/>
    <numFmt numFmtId="181" formatCode="&quot;$&quot;#,##0_);\(&quot;$&quot;#,##0\)"/>
    <numFmt numFmtId="182" formatCode="_(&quot;$&quot;* #,##0_);_(&quot;$&quot;* \(#,##0\);_(&quot;$&quot;* &quot;-&quot;_);_(@_)"/>
    <numFmt numFmtId="183" formatCode="&quot;綅&quot;\t#,##0_);[Red]\(&quot;綅&quot;\t#,##0\)"/>
    <numFmt numFmtId="184" formatCode="_-&quot;$&quot;\ * #,##0_-;_-&quot;$&quot;\ * #,##0\-;_-&quot;$&quot;\ * &quot;-&quot;_-;_-@_-"/>
    <numFmt numFmtId="185" formatCode="_-* #,##0.00_-;\-* #,##0.00_-;_-* &quot;-&quot;??_-;_-@_-"/>
    <numFmt numFmtId="186" formatCode="#,##0;\-#,##0;&quot;-&quot;"/>
    <numFmt numFmtId="187" formatCode="0.00_)"/>
    <numFmt numFmtId="188" formatCode="&quot;?\t#,##0_);[Red]\(&quot;&quot;?&quot;\t#,##0\)"/>
    <numFmt numFmtId="189" formatCode="&quot;$&quot;\ #,##0.00_-;[Red]&quot;$&quot;\ #,##0.00\-"/>
    <numFmt numFmtId="190" formatCode="#\ ??/??"/>
    <numFmt numFmtId="191" formatCode="#,##0;\(#,##0\)"/>
    <numFmt numFmtId="192" formatCode="_-* #,##0_$_-;\-* #,##0_$_-;_-* &quot;-&quot;_$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* #,##0&quot;$&quot;_-;\-* #,##0&quot;$&quot;_-;_-* &quot;-&quot;&quot;$&quot;_-;_-@_-"/>
    <numFmt numFmtId="198" formatCode="&quot;$&quot;#,##0_);[Red]\(&quot;$&quot;#,##0\)"/>
    <numFmt numFmtId="199" formatCode="_-* #,##0\ _k_r_-;\-* #,##0\ _k_r_-;_-* &quot;-&quot;\ _k_r_-;_-@_-"/>
    <numFmt numFmtId="200" formatCode="_-* #,##0.00\ _k_r_-;\-* #,##0.00\ _k_r_-;_-* &quot;-&quot;??\ _k_r_-;_-@_-"/>
    <numFmt numFmtId="201" formatCode="_-* #,##0.00&quot;$&quot;_-;\-* #,##0.00&quot;$&quot;_-;_-* &quot;-&quot;??&quot;$&quot;_-;_-@_-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</numFmts>
  <fonts count="119">
    <font>
      <sz val="11"/>
      <color indexed="8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6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2"/>
      <color indexed="52"/>
      <name val="楷体_GB2312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56"/>
      <name val="Tahoma"/>
      <family val="2"/>
    </font>
    <font>
      <sz val="12"/>
      <color indexed="20"/>
      <name val="楷体_GB2312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2"/>
      <name val="Calibri"/>
      <family val="2"/>
    </font>
    <font>
      <b/>
      <sz val="11"/>
      <color indexed="52"/>
      <name val="Tahoma"/>
      <family val="2"/>
    </font>
    <font>
      <sz val="12"/>
      <color indexed="8"/>
      <name val="楷体_GB2312"/>
      <family val="0"/>
    </font>
    <font>
      <b/>
      <sz val="11"/>
      <color indexed="9"/>
      <name val="Tahoma"/>
      <family val="2"/>
    </font>
    <font>
      <sz val="10"/>
      <color indexed="8"/>
      <name val="Arial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0.5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56"/>
      <name val="Calibri"/>
      <family val="2"/>
    </font>
    <font>
      <sz val="11"/>
      <color indexed="60"/>
      <name val="Tahoma"/>
      <family val="2"/>
    </font>
    <font>
      <sz val="12"/>
      <color indexed="60"/>
      <name val="楷体_GB2312"/>
      <family val="0"/>
    </font>
    <font>
      <sz val="12"/>
      <color indexed="17"/>
      <name val="楷体_GB2312"/>
      <family val="0"/>
    </font>
    <font>
      <sz val="11"/>
      <color indexed="8"/>
      <name val="Calibri"/>
      <family val="2"/>
    </font>
    <font>
      <sz val="10"/>
      <name val="Geneva"/>
      <family val="2"/>
    </font>
    <font>
      <sz val="11"/>
      <color indexed="52"/>
      <name val="Calibri"/>
      <family val="2"/>
    </font>
    <font>
      <b/>
      <sz val="12"/>
      <color indexed="9"/>
      <name val="楷体_GB2312"/>
      <family val="0"/>
    </font>
    <font>
      <b/>
      <sz val="15"/>
      <color indexed="56"/>
      <name val="Calibri"/>
      <family val="2"/>
    </font>
    <font>
      <sz val="10.5"/>
      <color indexed="17"/>
      <name val="宋体"/>
      <family val="0"/>
    </font>
    <font>
      <b/>
      <sz val="13"/>
      <color indexed="56"/>
      <name val="Calibri"/>
      <family val="2"/>
    </font>
    <font>
      <sz val="12"/>
      <color indexed="9"/>
      <name val="楷体_GB2312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Calibri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0"/>
      <name val="Tms Rmn"/>
      <family val="1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sz val="11"/>
      <color indexed="20"/>
      <name val="Calibri"/>
      <family val="2"/>
    </font>
    <font>
      <sz val="11"/>
      <color indexed="62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name val="바탕체"/>
      <family val="0"/>
    </font>
    <font>
      <sz val="11"/>
      <color indexed="10"/>
      <name val="Calibri"/>
      <family val="2"/>
    </font>
    <font>
      <sz val="12"/>
      <name val="Courier"/>
      <family val="3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2"/>
      <name val="新細明體"/>
      <family val="0"/>
    </font>
    <font>
      <sz val="10"/>
      <name val="MS Sans Serif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8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1" applyNumberFormat="0" applyAlignment="0" applyProtection="0"/>
    <xf numFmtId="0" fontId="19" fillId="0" borderId="0">
      <alignment horizontal="center" wrapText="1"/>
      <protection locked="0"/>
    </xf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1" fillId="6" borderId="1" applyNumberFormat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7" fillId="3" borderId="0" applyNumberFormat="0" applyBorder="0" applyAlignment="0" applyProtection="0"/>
    <xf numFmtId="178" fontId="2" fillId="0" borderId="2" applyFill="0" applyProtection="0">
      <alignment horizontal="right"/>
    </xf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0" fillId="9" borderId="3" applyNumberFormat="0" applyFont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6" fillId="11" borderId="0" applyNumberFormat="0" applyBorder="0" applyAlignment="0" applyProtection="0"/>
    <xf numFmtId="0" fontId="24" fillId="12" borderId="0" applyNumberFormat="0" applyBorder="0" applyAlignment="0" applyProtection="0"/>
    <xf numFmtId="0" fontId="30" fillId="0" borderId="6" applyNumberFormat="0" applyFill="0" applyAlignment="0" applyProtection="0"/>
    <xf numFmtId="0" fontId="24" fillId="13" borderId="0" applyNumberFormat="0" applyBorder="0" applyAlignment="0" applyProtection="0"/>
    <xf numFmtId="0" fontId="37" fillId="6" borderId="7" applyNumberFormat="0" applyAlignment="0" applyProtection="0"/>
    <xf numFmtId="0" fontId="38" fillId="5" borderId="1" applyNumberFormat="0" applyAlignment="0" applyProtection="0"/>
    <xf numFmtId="0" fontId="39" fillId="6" borderId="1" applyNumberFormat="0" applyAlignment="0" applyProtection="0"/>
    <xf numFmtId="0" fontId="40" fillId="14" borderId="0" applyNumberFormat="0" applyBorder="0" applyAlignment="0" applyProtection="0"/>
    <xf numFmtId="0" fontId="41" fillId="8" borderId="8" applyNumberFormat="0" applyAlignment="0" applyProtection="0"/>
    <xf numFmtId="0" fontId="42" fillId="0" borderId="0">
      <alignment vertical="top"/>
      <protection/>
    </xf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15" borderId="0" applyNumberFormat="0" applyBorder="0" applyAlignment="0" applyProtection="0"/>
    <xf numFmtId="0" fontId="43" fillId="0" borderId="9" applyNumberFormat="0" applyFill="0" applyAlignment="0" applyProtection="0"/>
    <xf numFmtId="0" fontId="17" fillId="3" borderId="0" applyNumberFormat="0" applyBorder="0" applyAlignment="0" applyProtection="0"/>
    <xf numFmtId="0" fontId="44" fillId="0" borderId="10" applyNumberFormat="0" applyFill="0" applyAlignment="0" applyProtection="0"/>
    <xf numFmtId="0" fontId="45" fillId="1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6" applyNumberFormat="0" applyFill="0" applyAlignment="0" applyProtection="0"/>
    <xf numFmtId="0" fontId="48" fillId="16" borderId="0" applyNumberFormat="0" applyBorder="0" applyAlignment="0" applyProtection="0"/>
    <xf numFmtId="0" fontId="0" fillId="2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3" fillId="0" borderId="0">
      <alignment/>
      <protection/>
    </xf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19" borderId="0" applyNumberFormat="0" applyBorder="0" applyAlignment="0" applyProtection="0"/>
    <xf numFmtId="0" fontId="24" fillId="21" borderId="0" applyNumberFormat="0" applyBorder="0" applyAlignment="0" applyProtection="0"/>
    <xf numFmtId="0" fontId="45" fillId="14" borderId="0" applyNumberFormat="0" applyBorder="0" applyAlignment="0" applyProtection="0"/>
    <xf numFmtId="0" fontId="24" fillId="22" borderId="0" applyNumberFormat="0" applyBorder="0" applyAlignment="0" applyProtection="0"/>
    <xf numFmtId="0" fontId="49" fillId="16" borderId="0" applyNumberFormat="0" applyBorder="0" applyAlignment="0" applyProtection="0"/>
    <xf numFmtId="0" fontId="22" fillId="4" borderId="0" applyNumberFormat="0" applyBorder="0" applyAlignment="0" applyProtection="0"/>
    <xf numFmtId="0" fontId="0" fillId="23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4" fillId="24" borderId="0" applyNumberFormat="0" applyBorder="0" applyAlignment="0" applyProtection="0"/>
    <xf numFmtId="0" fontId="42" fillId="0" borderId="0">
      <alignment vertical="top"/>
      <protection/>
    </xf>
    <xf numFmtId="0" fontId="28" fillId="0" borderId="0">
      <alignment/>
      <protection/>
    </xf>
    <xf numFmtId="0" fontId="16" fillId="4" borderId="0" applyNumberFormat="0" applyBorder="0" applyAlignment="0" applyProtection="0"/>
    <xf numFmtId="0" fontId="50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>
      <protection/>
    </xf>
    <xf numFmtId="0" fontId="51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9" borderId="0" applyNumberFormat="0" applyBorder="0" applyAlignment="0" applyProtection="0"/>
    <xf numFmtId="0" fontId="52" fillId="0" borderId="0">
      <alignment/>
      <protection/>
    </xf>
    <xf numFmtId="0" fontId="53" fillId="0" borderId="9" applyNumberFormat="0" applyFill="0" applyAlignment="0" applyProtection="0"/>
    <xf numFmtId="9" fontId="0" fillId="0" borderId="0" applyFont="0" applyFill="0" applyBorder="0" applyAlignment="0" applyProtection="0"/>
    <xf numFmtId="0" fontId="54" fillId="8" borderId="8" applyNumberFormat="0" applyAlignment="0" applyProtection="0"/>
    <xf numFmtId="0" fontId="28" fillId="0" borderId="0">
      <alignment/>
      <protection/>
    </xf>
    <xf numFmtId="0" fontId="16" fillId="4" borderId="0" applyNumberFormat="0" applyBorder="0" applyAlignment="0" applyProtection="0"/>
    <xf numFmtId="0" fontId="55" fillId="0" borderId="4" applyNumberFormat="0" applyFill="0" applyAlignment="0" applyProtection="0"/>
    <xf numFmtId="4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6" fillId="2" borderId="0" applyNumberFormat="0" applyBorder="0" applyAlignment="0" applyProtection="0"/>
    <xf numFmtId="0" fontId="40" fillId="4" borderId="0" applyNumberFormat="0" applyBorder="0" applyAlignment="0" applyProtection="0"/>
    <xf numFmtId="0" fontId="57" fillId="0" borderId="5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8" fillId="21" borderId="0" applyNumberFormat="0" applyBorder="0" applyAlignment="0" applyProtection="0"/>
    <xf numFmtId="0" fontId="22" fillId="2" borderId="0" applyNumberFormat="0" applyBorder="0" applyAlignment="0" applyProtection="0"/>
    <xf numFmtId="0" fontId="52" fillId="0" borderId="0">
      <alignment/>
      <protection/>
    </xf>
    <xf numFmtId="0" fontId="20" fillId="2" borderId="0" applyNumberFormat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42" fillId="0" borderId="0">
      <alignment vertical="top"/>
      <protection/>
    </xf>
    <xf numFmtId="0" fontId="17" fillId="3" borderId="0" applyNumberFormat="0" applyBorder="0" applyAlignment="0" applyProtection="0"/>
    <xf numFmtId="0" fontId="20" fillId="9" borderId="0" applyNumberFormat="0" applyBorder="0" applyAlignment="0" applyProtection="0"/>
    <xf numFmtId="0" fontId="56" fillId="2" borderId="0" applyNumberFormat="0" applyBorder="0" applyAlignment="0" applyProtection="0"/>
    <xf numFmtId="0" fontId="42" fillId="0" borderId="0">
      <alignment vertical="top"/>
      <protection/>
    </xf>
    <xf numFmtId="0" fontId="22" fillId="2" borderId="0" applyNumberFormat="0" applyBorder="0" applyAlignment="0" applyProtection="0"/>
    <xf numFmtId="0" fontId="42" fillId="0" borderId="0">
      <alignment vertical="top"/>
      <protection/>
    </xf>
    <xf numFmtId="0" fontId="2" fillId="0" borderId="0">
      <alignment/>
      <protection/>
    </xf>
    <xf numFmtId="0" fontId="59" fillId="3" borderId="0" applyNumberFormat="0" applyBorder="0" applyAlignment="0" applyProtection="0"/>
    <xf numFmtId="0" fontId="113" fillId="0" borderId="0">
      <alignment vertical="center"/>
      <protection/>
    </xf>
    <xf numFmtId="0" fontId="61" fillId="4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64" fillId="24" borderId="0" applyNumberFormat="0" applyBorder="0" applyAlignment="0" applyProtection="0"/>
    <xf numFmtId="0" fontId="65" fillId="25" borderId="11">
      <alignment/>
      <protection locked="0"/>
    </xf>
    <xf numFmtId="0" fontId="50" fillId="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8" fillId="20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66" fillId="14" borderId="0" applyNumberFormat="0" applyBorder="0" applyAlignment="0" applyProtection="0"/>
    <xf numFmtId="0" fontId="52" fillId="0" borderId="0">
      <alignment/>
      <protection/>
    </xf>
    <xf numFmtId="0" fontId="29" fillId="0" borderId="0">
      <alignment/>
      <protection/>
    </xf>
    <xf numFmtId="0" fontId="51" fillId="18" borderId="0" applyNumberFormat="0" applyBorder="0" applyAlignment="0" applyProtection="0"/>
    <xf numFmtId="0" fontId="20" fillId="18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14" borderId="0" applyNumberFormat="0" applyBorder="0" applyAlignment="0" applyProtection="0"/>
    <xf numFmtId="0" fontId="51" fillId="5" borderId="0" applyNumberFormat="0" applyBorder="0" applyAlignment="0" applyProtection="0"/>
    <xf numFmtId="0" fontId="40" fillId="18" borderId="0" applyNumberFormat="0" applyBorder="0" applyAlignment="0" applyProtection="0"/>
    <xf numFmtId="0" fontId="17" fillId="3" borderId="0" applyNumberFormat="0" applyBorder="0" applyAlignment="0" applyProtection="0"/>
    <xf numFmtId="0" fontId="40" fillId="3" borderId="0" applyNumberFormat="0" applyBorder="0" applyAlignment="0" applyProtection="0"/>
    <xf numFmtId="0" fontId="3" fillId="0" borderId="0">
      <alignment/>
      <protection/>
    </xf>
    <xf numFmtId="0" fontId="40" fillId="14" borderId="0" applyNumberFormat="0" applyBorder="0" applyAlignment="0" applyProtection="0"/>
    <xf numFmtId="18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3" fillId="0" borderId="0">
      <alignment/>
      <protection/>
    </xf>
    <xf numFmtId="0" fontId="51" fillId="14" borderId="0" applyNumberFormat="0" applyBorder="0" applyAlignment="0" applyProtection="0"/>
    <xf numFmtId="187" fontId="67" fillId="0" borderId="0">
      <alignment/>
      <protection/>
    </xf>
    <xf numFmtId="3" fontId="68" fillId="0" borderId="0">
      <alignment/>
      <protection/>
    </xf>
    <xf numFmtId="0" fontId="51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2" borderId="0" applyNumberFormat="0" applyBorder="0" applyAlignment="0" applyProtection="0"/>
    <xf numFmtId="0" fontId="56" fillId="2" borderId="0" applyNumberFormat="0" applyBorder="0" applyAlignment="0" applyProtection="0"/>
    <xf numFmtId="0" fontId="51" fillId="23" borderId="0" applyNumberFormat="0" applyBorder="0" applyAlignment="0" applyProtection="0"/>
    <xf numFmtId="0" fontId="40" fillId="19" borderId="0" applyNumberFormat="0" applyBorder="0" applyAlignment="0" applyProtection="0"/>
    <xf numFmtId="0" fontId="45" fillId="14" borderId="0" applyNumberFormat="0" applyBorder="0" applyAlignment="0" applyProtection="0"/>
    <xf numFmtId="0" fontId="22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70" fillId="14" borderId="0" applyNumberFormat="0" applyBorder="0" applyAlignment="0" applyProtection="0"/>
    <xf numFmtId="0" fontId="40" fillId="19" borderId="0" applyNumberFormat="0" applyBorder="0" applyAlignment="0" applyProtection="0"/>
    <xf numFmtId="0" fontId="50" fillId="4" borderId="0" applyNumberFormat="0" applyBorder="0" applyAlignment="0" applyProtection="0"/>
    <xf numFmtId="0" fontId="71" fillId="2" borderId="0" applyNumberFormat="0" applyBorder="0" applyAlignment="0" applyProtection="0"/>
    <xf numFmtId="0" fontId="40" fillId="23" borderId="0" applyNumberFormat="0" applyBorder="0" applyAlignment="0" applyProtection="0"/>
    <xf numFmtId="0" fontId="50" fillId="4" borderId="0" applyNumberFormat="0" applyBorder="0" applyAlignment="0" applyProtection="0"/>
    <xf numFmtId="0" fontId="45" fillId="14" borderId="0" applyNumberFormat="0" applyBorder="0" applyAlignment="0" applyProtection="0"/>
    <xf numFmtId="0" fontId="64" fillId="12" borderId="0" applyNumberFormat="0" applyBorder="0" applyAlignment="0" applyProtection="0"/>
    <xf numFmtId="0" fontId="72" fillId="26" borderId="0" applyNumberFormat="0" applyBorder="0" applyAlignment="0" applyProtection="0"/>
    <xf numFmtId="0" fontId="64" fillId="10" borderId="0" applyNumberFormat="0" applyBorder="0" applyAlignment="0" applyProtection="0"/>
    <xf numFmtId="0" fontId="72" fillId="27" borderId="0" applyNumberFormat="0" applyBorder="0" applyAlignment="0" applyProtection="0"/>
    <xf numFmtId="0" fontId="73" fillId="0" borderId="2" applyNumberFormat="0" applyFill="0" applyProtection="0">
      <alignment horizontal="center"/>
    </xf>
    <xf numFmtId="0" fontId="3" fillId="0" borderId="0">
      <alignment vertical="center"/>
      <protection/>
    </xf>
    <xf numFmtId="0" fontId="26" fillId="11" borderId="0" applyNumberFormat="0" applyBorder="0" applyAlignment="0" applyProtection="0"/>
    <xf numFmtId="0" fontId="20" fillId="0" borderId="0">
      <alignment vertical="center"/>
      <protection/>
    </xf>
    <xf numFmtId="0" fontId="64" fillId="7" borderId="0" applyNumberFormat="0" applyBorder="0" applyAlignment="0" applyProtection="0"/>
    <xf numFmtId="3" fontId="0" fillId="0" borderId="0" applyFont="0" applyFill="0" applyBorder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64" fillId="13" borderId="0" applyNumberFormat="0" applyBorder="0" applyAlignment="0" applyProtection="0"/>
    <xf numFmtId="14" fontId="19" fillId="0" borderId="0">
      <alignment horizontal="center" wrapText="1"/>
      <protection locked="0"/>
    </xf>
    <xf numFmtId="0" fontId="64" fillId="21" borderId="0" applyNumberFormat="0" applyBorder="0" applyAlignment="0" applyProtection="0"/>
    <xf numFmtId="0" fontId="58" fillId="13" borderId="0" applyNumberFormat="0" applyBorder="0" applyAlignment="0" applyProtection="0"/>
    <xf numFmtId="0" fontId="17" fillId="3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58" fillId="12" borderId="0" applyNumberFormat="0" applyBorder="0" applyAlignment="0" applyProtection="0"/>
    <xf numFmtId="0" fontId="58" fillId="10" borderId="0" applyNumberFormat="0" applyBorder="0" applyAlignment="0" applyProtection="0"/>
    <xf numFmtId="0" fontId="60" fillId="0" borderId="0">
      <alignment vertical="center"/>
      <protection/>
    </xf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75" fillId="16" borderId="0" applyNumberFormat="0" applyBorder="0" applyAlignment="0" applyProtection="0"/>
    <xf numFmtId="0" fontId="26" fillId="24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0">
      <alignment/>
      <protection locked="0"/>
    </xf>
    <xf numFmtId="0" fontId="64" fillId="17" borderId="0" applyNumberFormat="0" applyBorder="0" applyAlignment="0" applyProtection="0"/>
    <xf numFmtId="0" fontId="20" fillId="18" borderId="0" applyNumberFormat="0" applyBorder="0" applyAlignment="0" applyProtection="0"/>
    <xf numFmtId="0" fontId="45" fillId="14" borderId="0" applyNumberFormat="0" applyBorder="0" applyAlignment="0" applyProtection="0"/>
    <xf numFmtId="0" fontId="26" fillId="19" borderId="0" applyNumberFormat="0" applyBorder="0" applyAlignment="0" applyProtection="0"/>
    <xf numFmtId="0" fontId="64" fillId="15" borderId="0" applyNumberFormat="0" applyBorder="0" applyAlignment="0" applyProtection="0"/>
    <xf numFmtId="0" fontId="26" fillId="28" borderId="0" applyNumberFormat="0" applyBorder="0" applyAlignment="0" applyProtection="0"/>
    <xf numFmtId="0" fontId="64" fillId="20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20" fillId="9" borderId="0" applyNumberFormat="0" applyBorder="0" applyAlignment="0" applyProtection="0"/>
    <xf numFmtId="18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4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0" applyNumberFormat="0" applyBorder="0" applyAlignment="0" applyProtection="0"/>
    <xf numFmtId="0" fontId="26" fillId="8" borderId="0" applyNumberFormat="0" applyBorder="0" applyAlignment="0" applyProtection="0"/>
    <xf numFmtId="181" fontId="76" fillId="0" borderId="13" applyAlignment="0" applyProtection="0"/>
    <xf numFmtId="0" fontId="64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6" fillId="6" borderId="0" applyNumberFormat="0" applyBorder="0" applyAlignment="0" applyProtection="0"/>
    <xf numFmtId="180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22" fillId="4" borderId="0" applyNumberFormat="0" applyBorder="0" applyAlignment="0" applyProtection="0"/>
    <xf numFmtId="0" fontId="20" fillId="18" borderId="0" applyNumberFormat="0" applyBorder="0" applyAlignment="0" applyProtection="0"/>
    <xf numFmtId="41" fontId="0" fillId="0" borderId="0" applyFont="0" applyFill="0" applyBorder="0" applyAlignment="0" applyProtection="0"/>
    <xf numFmtId="0" fontId="113" fillId="0" borderId="0">
      <alignment vertical="center"/>
      <protection/>
    </xf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64" fillId="22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77" fillId="3" borderId="0" applyNumberFormat="0" applyBorder="0" applyAlignment="0" applyProtection="0"/>
    <xf numFmtId="0" fontId="78" fillId="5" borderId="1" applyNumberFormat="0" applyAlignment="0" applyProtection="0"/>
    <xf numFmtId="186" fontId="42" fillId="0" borderId="0" applyFill="0" applyBorder="0" applyAlignment="0">
      <protection/>
    </xf>
    <xf numFmtId="0" fontId="76" fillId="0" borderId="14">
      <alignment horizontal="center"/>
      <protection/>
    </xf>
    <xf numFmtId="0" fontId="59" fillId="3" borderId="0" applyNumberFormat="0" applyBorder="0" applyAlignment="0" applyProtection="0"/>
    <xf numFmtId="0" fontId="79" fillId="6" borderId="1" applyNumberFormat="0" applyAlignment="0" applyProtection="0"/>
    <xf numFmtId="0" fontId="113" fillId="0" borderId="0">
      <alignment vertical="center"/>
      <protection/>
    </xf>
    <xf numFmtId="0" fontId="80" fillId="8" borderId="8" applyNumberFormat="0" applyAlignment="0" applyProtection="0"/>
    <xf numFmtId="0" fontId="7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81" fillId="0" borderId="0">
      <alignment/>
      <protection/>
    </xf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2" fillId="0" borderId="0">
      <alignment/>
      <protection/>
    </xf>
    <xf numFmtId="193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94" fontId="81" fillId="0" borderId="0">
      <alignment/>
      <protection/>
    </xf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44" fontId="0" fillId="0" borderId="0" applyFont="0" applyFill="0" applyBorder="0" applyAlignment="0" applyProtection="0"/>
    <xf numFmtId="0" fontId="83" fillId="0" borderId="0" applyProtection="0">
      <alignment/>
    </xf>
    <xf numFmtId="43" fontId="0" fillId="0" borderId="0" applyFont="0" applyFill="0" applyBorder="0" applyAlignment="0" applyProtection="0"/>
    <xf numFmtId="195" fontId="81" fillId="0" borderId="0">
      <alignment/>
      <protection/>
    </xf>
    <xf numFmtId="0" fontId="84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17" fillId="14" borderId="0" applyNumberFormat="0" applyBorder="0" applyAlignment="0" applyProtection="0"/>
    <xf numFmtId="2" fontId="83" fillId="0" borderId="0" applyProtection="0">
      <alignment/>
    </xf>
    <xf numFmtId="0" fontId="8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72" fillId="29" borderId="0" applyNumberFormat="0" applyBorder="0" applyAlignment="0" applyProtection="0"/>
    <xf numFmtId="0" fontId="66" fillId="3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86" fillId="0" borderId="15" applyNumberFormat="0" applyAlignment="0" applyProtection="0"/>
    <xf numFmtId="0" fontId="22" fillId="4" borderId="0" applyNumberFormat="0" applyBorder="0" applyAlignment="0" applyProtection="0"/>
    <xf numFmtId="0" fontId="86" fillId="0" borderId="16">
      <alignment horizontal="left" vertical="center"/>
      <protection/>
    </xf>
    <xf numFmtId="0" fontId="87" fillId="0" borderId="0" applyProtection="0">
      <alignment/>
    </xf>
    <xf numFmtId="0" fontId="86" fillId="0" borderId="0" applyProtection="0">
      <alignment/>
    </xf>
    <xf numFmtId="0" fontId="17" fillId="3" borderId="0" applyNumberFormat="0" applyBorder="0" applyAlignment="0" applyProtection="0"/>
    <xf numFmtId="0" fontId="63" fillId="9" borderId="17" applyNumberFormat="0" applyBorder="0" applyAlignment="0" applyProtection="0"/>
    <xf numFmtId="0" fontId="60" fillId="0" borderId="0">
      <alignment vertical="center"/>
      <protection/>
    </xf>
    <xf numFmtId="0" fontId="59" fillId="3" borderId="0" applyNumberFormat="0" applyBorder="0" applyAlignment="0" applyProtection="0"/>
    <xf numFmtId="196" fontId="88" fillId="30" borderId="0">
      <alignment/>
      <protection/>
    </xf>
    <xf numFmtId="196" fontId="89" fillId="31" borderId="0">
      <alignment/>
      <protection/>
    </xf>
    <xf numFmtId="0" fontId="22" fillId="4" borderId="0" applyNumberFormat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3" borderId="0" applyNumberFormat="0" applyBorder="0" applyAlignment="0" applyProtection="0"/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  <xf numFmtId="0" fontId="81" fillId="0" borderId="0">
      <alignment/>
      <protection/>
    </xf>
    <xf numFmtId="37" fontId="90" fillId="0" borderId="0">
      <alignment/>
      <protection/>
    </xf>
    <xf numFmtId="0" fontId="91" fillId="0" borderId="0">
      <alignment/>
      <protection/>
    </xf>
    <xf numFmtId="0" fontId="88" fillId="0" borderId="0">
      <alignment/>
      <protection/>
    </xf>
    <xf numFmtId="0" fontId="28" fillId="0" borderId="0">
      <alignment/>
      <protection/>
    </xf>
    <xf numFmtId="0" fontId="50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0" fillId="9" borderId="3" applyNumberFormat="0" applyFont="0" applyAlignment="0" applyProtection="0"/>
    <xf numFmtId="0" fontId="92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0" fillId="4" borderId="0" applyNumberFormat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6" fillId="14" borderId="0" applyNumberFormat="0" applyBorder="0" applyAlignment="0" applyProtection="0"/>
    <xf numFmtId="0" fontId="0" fillId="32" borderId="0" applyNumberFormat="0" applyFont="0" applyBorder="0" applyAlignment="0" applyProtection="0"/>
    <xf numFmtId="3" fontId="93" fillId="0" borderId="0">
      <alignment/>
      <protection/>
    </xf>
    <xf numFmtId="0" fontId="7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" fillId="0" borderId="0">
      <alignment/>
      <protection/>
    </xf>
    <xf numFmtId="0" fontId="31" fillId="3" borderId="0" applyNumberFormat="0" applyBorder="0" applyAlignment="0" applyProtection="0"/>
    <xf numFmtId="0" fontId="60" fillId="0" borderId="0">
      <alignment/>
      <protection/>
    </xf>
    <xf numFmtId="0" fontId="65" fillId="25" borderId="11">
      <alignment/>
      <protection locked="0"/>
    </xf>
    <xf numFmtId="0" fontId="94" fillId="0" borderId="0">
      <alignment/>
      <protection/>
    </xf>
    <xf numFmtId="0" fontId="29" fillId="0" borderId="0">
      <alignment/>
      <protection/>
    </xf>
    <xf numFmtId="0" fontId="65" fillId="25" borderId="11">
      <alignment/>
      <protection locked="0"/>
    </xf>
    <xf numFmtId="0" fontId="60" fillId="0" borderId="0">
      <alignment vertical="center"/>
      <protection/>
    </xf>
    <xf numFmtId="0" fontId="95" fillId="0" borderId="0" applyNumberFormat="0" applyFill="0" applyBorder="0" applyAlignment="0" applyProtection="0"/>
    <xf numFmtId="0" fontId="96" fillId="0" borderId="10" applyNumberFormat="0" applyFill="0" applyAlignment="0" applyProtection="0"/>
    <xf numFmtId="199" fontId="0" fillId="0" borderId="0" applyFont="0" applyFill="0" applyBorder="0" applyAlignment="0" applyProtection="0"/>
    <xf numFmtId="0" fontId="97" fillId="0" borderId="0">
      <alignment/>
      <protection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71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9" fillId="0" borderId="0">
      <alignment/>
      <protection/>
    </xf>
    <xf numFmtId="0" fontId="2" fillId="0" borderId="12" applyNumberFormat="0" applyFill="0" applyProtection="0">
      <alignment horizontal="right"/>
    </xf>
    <xf numFmtId="0" fontId="100" fillId="0" borderId="4" applyNumberFormat="0" applyFill="0" applyAlignment="0" applyProtection="0"/>
    <xf numFmtId="0" fontId="101" fillId="0" borderId="6" applyNumberFormat="0" applyFill="0" applyAlignment="0" applyProtection="0"/>
    <xf numFmtId="0" fontId="16" fillId="4" borderId="0" applyNumberFormat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2" fillId="0" borderId="12" applyNumberFormat="0" applyFill="0" applyProtection="0">
      <alignment horizontal="center"/>
    </xf>
    <xf numFmtId="0" fontId="16" fillId="2" borderId="0" applyNumberFormat="0" applyBorder="0" applyAlignment="0" applyProtection="0"/>
    <xf numFmtId="0" fontId="31" fillId="3" borderId="0" applyNumberFormat="0" applyBorder="0" applyAlignment="0" applyProtection="0"/>
    <xf numFmtId="0" fontId="10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0" borderId="0">
      <alignment vertical="center"/>
      <protection/>
    </xf>
    <xf numFmtId="0" fontId="17" fillId="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" borderId="0" applyNumberFormat="0" applyBorder="0" applyAlignment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4" borderId="0" applyNumberFormat="0" applyBorder="0" applyAlignment="0" applyProtection="0"/>
    <xf numFmtId="0" fontId="17" fillId="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66" fillId="14" borderId="0" applyNumberFormat="0" applyBorder="0" applyAlignment="0" applyProtection="0"/>
    <xf numFmtId="0" fontId="45" fillId="14" borderId="0" applyNumberFormat="0" applyBorder="0" applyAlignment="0" applyProtection="0"/>
    <xf numFmtId="0" fontId="17" fillId="3" borderId="0" applyNumberFormat="0" applyBorder="0" applyAlignment="0" applyProtection="0"/>
    <xf numFmtId="0" fontId="22" fillId="4" borderId="0" applyNumberFormat="0" applyBorder="0" applyAlignment="0" applyProtection="0"/>
    <xf numFmtId="0" fontId="113" fillId="0" borderId="0">
      <alignment vertical="center"/>
      <protection/>
    </xf>
    <xf numFmtId="0" fontId="17" fillId="14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8" fillId="22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14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5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0">
      <alignment vertical="center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3" borderId="0" applyNumberFormat="0" applyBorder="0" applyAlignment="0" applyProtection="0"/>
    <xf numFmtId="0" fontId="16" fillId="2" borderId="0" applyNumberFormat="0" applyBorder="0" applyAlignment="0" applyProtection="0"/>
    <xf numFmtId="0" fontId="31" fillId="3" borderId="0" applyNumberFormat="0" applyBorder="0" applyAlignment="0" applyProtection="0"/>
    <xf numFmtId="176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4" fillId="5" borderId="1" applyNumberFormat="0" applyAlignment="0" applyProtection="0"/>
    <xf numFmtId="0" fontId="60" fillId="0" borderId="0">
      <alignment vertical="center"/>
      <protection/>
    </xf>
    <xf numFmtId="0" fontId="3" fillId="0" borderId="0">
      <alignment vertical="center"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05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50" fillId="4" borderId="0" applyNumberFormat="0" applyBorder="0" applyAlignment="0" applyProtection="0"/>
    <xf numFmtId="0" fontId="3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20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4" borderId="0" applyNumberFormat="0" applyBorder="0" applyAlignment="0" applyProtection="0"/>
    <xf numFmtId="0" fontId="106" fillId="0" borderId="10" applyNumberFormat="0" applyFill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73" fillId="0" borderId="2" applyNumberFormat="0" applyFill="0" applyProtection="0">
      <alignment horizontal="left"/>
    </xf>
    <xf numFmtId="0" fontId="108" fillId="0" borderId="9" applyNumberFormat="0" applyFill="0" applyAlignment="0" applyProtection="0"/>
    <xf numFmtId="0" fontId="8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0" borderId="0">
      <alignment/>
      <protection/>
    </xf>
    <xf numFmtId="0" fontId="58" fillId="15" borderId="0" applyNumberFormat="0" applyBorder="0" applyAlignment="0" applyProtection="0"/>
    <xf numFmtId="0" fontId="110" fillId="6" borderId="7" applyNumberFormat="0" applyAlignment="0" applyProtection="0"/>
    <xf numFmtId="1" fontId="2" fillId="0" borderId="2" applyFill="0" applyProtection="0">
      <alignment horizontal="center"/>
    </xf>
    <xf numFmtId="1" fontId="1" fillId="0" borderId="17">
      <alignment vertical="center"/>
      <protection locked="0"/>
    </xf>
    <xf numFmtId="0" fontId="3" fillId="0" borderId="0">
      <alignment vertical="center"/>
      <protection/>
    </xf>
    <xf numFmtId="204" fontId="1" fillId="0" borderId="17">
      <alignment vertical="center"/>
      <protection locked="0"/>
    </xf>
    <xf numFmtId="0" fontId="29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 applyFont="0" applyFill="0" applyBorder="0" applyAlignment="0" applyProtection="0"/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3" fillId="0" borderId="0">
      <alignment/>
      <protection/>
    </xf>
  </cellStyleXfs>
  <cellXfs count="127">
    <xf numFmtId="0" fontId="0" fillId="0" borderId="0" xfId="0" applyAlignment="1">
      <alignment vertical="center"/>
    </xf>
    <xf numFmtId="0" fontId="2" fillId="0" borderId="0" xfId="338">
      <alignment/>
      <protection/>
    </xf>
    <xf numFmtId="0" fontId="2" fillId="4" borderId="0" xfId="338" applyFill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1" fontId="1" fillId="0" borderId="18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8" fillId="0" borderId="17" xfId="360" applyFont="1" applyFill="1" applyBorder="1" applyAlignment="1" applyProtection="1">
      <alignment horizontal="center" vertical="center" shrinkToFit="1"/>
      <protection locked="0"/>
    </xf>
    <xf numFmtId="0" fontId="115" fillId="0" borderId="17" xfId="36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115" fillId="0" borderId="17" xfId="0" applyFont="1" applyFill="1" applyBorder="1" applyAlignment="1" applyProtection="1">
      <alignment horizontal="left" vertical="center" shrinkToFit="1"/>
      <protection locked="0"/>
    </xf>
    <xf numFmtId="0" fontId="115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10" fillId="0" borderId="17" xfId="36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shrinkToFit="1"/>
    </xf>
    <xf numFmtId="0" fontId="9" fillId="0" borderId="17" xfId="0" applyFont="1" applyFill="1" applyBorder="1" applyAlignment="1">
      <alignment horizontal="center" shrinkToFit="1"/>
    </xf>
    <xf numFmtId="0" fontId="8" fillId="0" borderId="17" xfId="178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7" xfId="178" applyFont="1" applyFill="1" applyBorder="1" applyAlignment="1" applyProtection="1">
      <alignment horizontal="center" vertical="center" shrinkToFit="1"/>
      <protection locked="0"/>
    </xf>
    <xf numFmtId="0" fontId="115" fillId="0" borderId="17" xfId="178" applyFont="1" applyFill="1" applyBorder="1" applyAlignment="1" applyProtection="1">
      <alignment horizontal="left" vertical="center" shrinkToFit="1"/>
      <protection locked="0"/>
    </xf>
    <xf numFmtId="0" fontId="115" fillId="0" borderId="17" xfId="0" applyFont="1" applyFill="1" applyBorder="1" applyAlignment="1">
      <alignment horizontal="center" vertical="center"/>
    </xf>
    <xf numFmtId="0" fontId="115" fillId="0" borderId="17" xfId="178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7" xfId="470" applyFont="1" applyFill="1" applyBorder="1" applyAlignment="1" applyProtection="1">
      <alignment horizontal="left" vertical="center" shrinkToFit="1"/>
      <protection locked="0"/>
    </xf>
    <xf numFmtId="0" fontId="8" fillId="0" borderId="17" xfId="470" applyFont="1" applyFill="1" applyBorder="1" applyAlignment="1" applyProtection="1">
      <alignment horizontal="center" vertical="center" shrinkToFit="1"/>
      <protection locked="0"/>
    </xf>
    <xf numFmtId="0" fontId="115" fillId="0" borderId="17" xfId="470" applyFont="1" applyFill="1" applyBorder="1" applyAlignment="1" applyProtection="1">
      <alignment horizontal="left" vertical="center" shrinkToFit="1"/>
      <protection locked="0"/>
    </xf>
    <xf numFmtId="0" fontId="115" fillId="0" borderId="17" xfId="470" applyFont="1" applyFill="1" applyBorder="1" applyAlignment="1" applyProtection="1">
      <alignment horizontal="center" vertical="center" shrinkToFit="1"/>
      <protection locked="0"/>
    </xf>
    <xf numFmtId="0" fontId="8" fillId="0" borderId="17" xfId="233" applyFont="1" applyFill="1" applyBorder="1" applyAlignment="1" applyProtection="1">
      <alignment horizontal="left" vertical="center" shrinkToFit="1"/>
      <protection locked="0"/>
    </xf>
    <xf numFmtId="0" fontId="8" fillId="0" borderId="17" xfId="233" applyFont="1" applyFill="1" applyBorder="1" applyAlignment="1" applyProtection="1">
      <alignment horizontal="center" vertical="center" shrinkToFit="1"/>
      <protection locked="0"/>
    </xf>
    <xf numFmtId="0" fontId="115" fillId="0" borderId="17" xfId="233" applyFont="1" applyFill="1" applyBorder="1" applyAlignment="1" applyProtection="1">
      <alignment horizontal="center" vertical="center" shrinkToFit="1"/>
      <protection locked="0"/>
    </xf>
    <xf numFmtId="0" fontId="8" fillId="0" borderId="17" xfId="39" applyFont="1" applyFill="1" applyBorder="1" applyAlignment="1" applyProtection="1">
      <alignment horizontal="left" vertical="center" shrinkToFit="1"/>
      <protection locked="0"/>
    </xf>
    <xf numFmtId="0" fontId="8" fillId="0" borderId="17" xfId="39" applyFont="1" applyFill="1" applyBorder="1" applyAlignment="1" applyProtection="1">
      <alignment horizontal="center" vertical="center" shrinkToFit="1"/>
      <protection locked="0"/>
    </xf>
    <xf numFmtId="0" fontId="115" fillId="0" borderId="17" xfId="39" applyFont="1" applyFill="1" applyBorder="1" applyAlignment="1" applyProtection="1">
      <alignment horizontal="center" vertical="center" shrinkToFit="1"/>
      <protection locked="0"/>
    </xf>
    <xf numFmtId="0" fontId="115" fillId="0" borderId="17" xfId="0" applyFont="1" applyFill="1" applyBorder="1" applyAlignment="1">
      <alignment vertical="center" shrinkToFit="1"/>
    </xf>
    <xf numFmtId="0" fontId="115" fillId="0" borderId="17" xfId="39" applyFont="1" applyFill="1" applyBorder="1" applyAlignment="1" applyProtection="1">
      <alignment horizontal="left" vertical="center" shrinkToFit="1"/>
      <protection locked="0"/>
    </xf>
    <xf numFmtId="0" fontId="8" fillId="0" borderId="17" xfId="471" applyFont="1" applyFill="1" applyBorder="1" applyAlignment="1" applyProtection="1">
      <alignment horizontal="left" vertical="center" shrinkToFit="1"/>
      <protection locked="0"/>
    </xf>
    <xf numFmtId="0" fontId="8" fillId="0" borderId="17" xfId="471" applyFont="1" applyFill="1" applyBorder="1" applyAlignment="1" applyProtection="1">
      <alignment horizontal="center" vertical="center" shrinkToFit="1"/>
      <protection locked="0"/>
    </xf>
    <xf numFmtId="0" fontId="115" fillId="0" borderId="17" xfId="471" applyFont="1" applyFill="1" applyBorder="1" applyAlignment="1" applyProtection="1">
      <alignment horizontal="center" vertical="center" shrinkToFit="1"/>
      <protection locked="0"/>
    </xf>
    <xf numFmtId="0" fontId="115" fillId="0" borderId="17" xfId="471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>
      <alignment vertical="center"/>
    </xf>
    <xf numFmtId="0" fontId="114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7" xfId="472" applyFont="1" applyFill="1" applyBorder="1" applyAlignment="1" applyProtection="1">
      <alignment horizontal="left" vertical="center" shrinkToFit="1"/>
      <protection locked="0"/>
    </xf>
    <xf numFmtId="0" fontId="8" fillId="0" borderId="17" xfId="472" applyFont="1" applyFill="1" applyBorder="1" applyAlignment="1" applyProtection="1">
      <alignment horizontal="center" vertical="center" shrinkToFit="1"/>
      <protection locked="0"/>
    </xf>
    <xf numFmtId="0" fontId="116" fillId="0" borderId="17" xfId="472" applyFont="1" applyFill="1" applyBorder="1" applyAlignment="1" applyProtection="1">
      <alignment horizontal="left" vertical="center" shrinkToFit="1"/>
      <protection locked="0"/>
    </xf>
    <xf numFmtId="0" fontId="115" fillId="0" borderId="17" xfId="472" applyFont="1" applyFill="1" applyBorder="1" applyAlignment="1" applyProtection="1">
      <alignment horizontal="center" vertical="center" shrinkToFit="1"/>
      <protection locked="0"/>
    </xf>
    <xf numFmtId="0" fontId="115" fillId="0" borderId="17" xfId="472" applyFont="1" applyFill="1" applyBorder="1" applyAlignment="1" applyProtection="1">
      <alignment horizontal="left" vertical="center" shrinkToFit="1"/>
      <protection locked="0"/>
    </xf>
    <xf numFmtId="0" fontId="8" fillId="0" borderId="17" xfId="146" applyFont="1" applyFill="1" applyBorder="1" applyAlignment="1" applyProtection="1">
      <alignment horizontal="left" vertical="center" shrinkToFit="1"/>
      <protection locked="0"/>
    </xf>
    <xf numFmtId="0" fontId="8" fillId="0" borderId="17" xfId="146" applyFont="1" applyFill="1" applyBorder="1" applyAlignment="1" applyProtection="1">
      <alignment horizontal="center" vertical="center" shrinkToFit="1"/>
      <protection locked="0"/>
    </xf>
    <xf numFmtId="0" fontId="115" fillId="0" borderId="17" xfId="146" applyFont="1" applyFill="1" applyBorder="1" applyAlignment="1" applyProtection="1">
      <alignment horizontal="left" vertical="center" shrinkToFit="1"/>
      <protection locked="0"/>
    </xf>
    <xf numFmtId="0" fontId="115" fillId="0" borderId="17" xfId="146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shrinkToFit="1"/>
    </xf>
    <xf numFmtId="0" fontId="8" fillId="0" borderId="17" xfId="449" applyFont="1" applyFill="1" applyBorder="1" applyAlignment="1" applyProtection="1">
      <alignment horizontal="left" vertical="center" shrinkToFit="1"/>
      <protection locked="0"/>
    </xf>
    <xf numFmtId="0" fontId="8" fillId="0" borderId="17" xfId="449" applyFont="1" applyFill="1" applyBorder="1" applyAlignment="1" applyProtection="1">
      <alignment horizontal="center" vertical="center" shrinkToFit="1"/>
      <protection locked="0"/>
    </xf>
    <xf numFmtId="0" fontId="115" fillId="0" borderId="17" xfId="449" applyFont="1" applyFill="1" applyBorder="1" applyAlignment="1" applyProtection="1">
      <alignment horizontal="left" vertical="center" shrinkToFit="1"/>
      <protection locked="0"/>
    </xf>
    <xf numFmtId="0" fontId="115" fillId="0" borderId="17" xfId="449" applyFont="1" applyFill="1" applyBorder="1" applyAlignment="1" applyProtection="1">
      <alignment horizontal="center" vertical="center" shrinkToFit="1"/>
      <protection locked="0"/>
    </xf>
    <xf numFmtId="0" fontId="8" fillId="0" borderId="17" xfId="432" applyFont="1" applyFill="1" applyBorder="1" applyAlignment="1" applyProtection="1">
      <alignment horizontal="left" vertical="center" shrinkToFit="1"/>
      <protection locked="0"/>
    </xf>
    <xf numFmtId="0" fontId="8" fillId="0" borderId="17" xfId="432" applyFont="1" applyFill="1" applyBorder="1" applyAlignment="1" applyProtection="1">
      <alignment horizontal="center" vertical="center" shrinkToFit="1"/>
      <protection locked="0"/>
    </xf>
    <xf numFmtId="0" fontId="115" fillId="0" borderId="17" xfId="432" applyFont="1" applyFill="1" applyBorder="1" applyAlignment="1" applyProtection="1">
      <alignment horizontal="left" vertical="center" shrinkToFit="1"/>
      <protection locked="0"/>
    </xf>
    <xf numFmtId="0" fontId="115" fillId="0" borderId="17" xfId="432" applyFont="1" applyFill="1" applyBorder="1" applyAlignment="1" applyProtection="1">
      <alignment horizontal="center" vertical="center" shrinkToFit="1"/>
      <protection locked="0"/>
    </xf>
    <xf numFmtId="0" fontId="8" fillId="0" borderId="17" xfId="269" applyFont="1" applyFill="1" applyBorder="1" applyAlignment="1" applyProtection="1">
      <alignment horizontal="left" vertical="center" shrinkToFit="1"/>
      <protection locked="0"/>
    </xf>
    <xf numFmtId="0" fontId="8" fillId="0" borderId="17" xfId="269" applyFont="1" applyFill="1" applyBorder="1" applyAlignment="1" applyProtection="1">
      <alignment horizontal="center" vertical="center" shrinkToFit="1"/>
      <protection locked="0"/>
    </xf>
    <xf numFmtId="0" fontId="116" fillId="0" borderId="17" xfId="269" applyFont="1" applyFill="1" applyBorder="1" applyAlignment="1" applyProtection="1">
      <alignment horizontal="left" vertical="center" shrinkToFit="1"/>
      <protection locked="0"/>
    </xf>
    <xf numFmtId="0" fontId="115" fillId="0" borderId="17" xfId="269" applyFont="1" applyFill="1" applyBorder="1" applyAlignment="1" applyProtection="1">
      <alignment horizontal="center" vertical="center" shrinkToFit="1"/>
      <protection locked="0"/>
    </xf>
    <xf numFmtId="0" fontId="115" fillId="0" borderId="17" xfId="269" applyFont="1" applyFill="1" applyBorder="1" applyAlignment="1" applyProtection="1">
      <alignment horizontal="left" vertical="center" shrinkToFit="1"/>
      <protection locked="0"/>
    </xf>
    <xf numFmtId="0" fontId="8" fillId="0" borderId="17" xfId="551" applyFont="1" applyFill="1" applyBorder="1" applyAlignment="1" applyProtection="1">
      <alignment horizontal="left" vertical="center" shrinkToFit="1"/>
      <protection locked="0"/>
    </xf>
    <xf numFmtId="0" fontId="8" fillId="0" borderId="17" xfId="551" applyFont="1" applyFill="1" applyBorder="1" applyAlignment="1" applyProtection="1">
      <alignment horizontal="center" vertical="center" shrinkToFit="1"/>
      <protection locked="0"/>
    </xf>
    <xf numFmtId="0" fontId="115" fillId="0" borderId="17" xfId="551" applyFont="1" applyFill="1" applyBorder="1" applyAlignment="1" applyProtection="1">
      <alignment horizontal="left" vertical="center" shrinkToFit="1"/>
      <protection locked="0"/>
    </xf>
    <xf numFmtId="0" fontId="115" fillId="0" borderId="17" xfId="551" applyFont="1" applyFill="1" applyBorder="1" applyAlignment="1" applyProtection="1">
      <alignment horizontal="center" vertical="center" shrinkToFit="1"/>
      <protection locked="0"/>
    </xf>
    <xf numFmtId="0" fontId="8" fillId="0" borderId="17" xfId="552" applyFont="1" applyFill="1" applyBorder="1" applyAlignment="1" applyProtection="1">
      <alignment horizontal="left" vertical="center" shrinkToFit="1"/>
      <protection locked="0"/>
    </xf>
    <xf numFmtId="0" fontId="8" fillId="0" borderId="17" xfId="552" applyFont="1" applyFill="1" applyBorder="1" applyAlignment="1" applyProtection="1">
      <alignment horizontal="center" vertical="center" shrinkToFit="1"/>
      <protection locked="0"/>
    </xf>
    <xf numFmtId="0" fontId="115" fillId="0" borderId="17" xfId="552" applyFont="1" applyFill="1" applyBorder="1" applyAlignment="1" applyProtection="1">
      <alignment horizontal="left" vertical="center" shrinkToFit="1"/>
      <protection locked="0"/>
    </xf>
    <xf numFmtId="0" fontId="115" fillId="0" borderId="17" xfId="552" applyFont="1" applyFill="1" applyBorder="1" applyAlignment="1" applyProtection="1">
      <alignment horizontal="center" vertical="center" shrinkToFit="1"/>
      <protection locked="0"/>
    </xf>
    <xf numFmtId="0" fontId="8" fillId="0" borderId="17" xfId="281" applyFont="1" applyFill="1" applyBorder="1" applyAlignment="1" applyProtection="1">
      <alignment horizontal="left" vertical="center" shrinkToFit="1"/>
      <protection locked="0"/>
    </xf>
    <xf numFmtId="0" fontId="8" fillId="0" borderId="17" xfId="281" applyFont="1" applyFill="1" applyBorder="1" applyAlignment="1" applyProtection="1">
      <alignment horizontal="center" vertical="center" shrinkToFit="1"/>
      <protection locked="0"/>
    </xf>
    <xf numFmtId="0" fontId="115" fillId="0" borderId="17" xfId="281" applyFont="1" applyFill="1" applyBorder="1" applyAlignment="1" applyProtection="1">
      <alignment horizontal="left" vertical="center" shrinkToFit="1"/>
      <protection locked="0"/>
    </xf>
    <xf numFmtId="0" fontId="115" fillId="0" borderId="17" xfId="281" applyFont="1" applyFill="1" applyBorder="1" applyAlignment="1" applyProtection="1">
      <alignment horizontal="center" vertical="center" shrinkToFit="1"/>
      <protection locked="0"/>
    </xf>
    <xf numFmtId="0" fontId="8" fillId="0" borderId="17" xfId="553" applyFont="1" applyFill="1" applyBorder="1" applyAlignment="1" applyProtection="1">
      <alignment horizontal="left" vertical="center" shrinkToFit="1"/>
      <protection locked="0"/>
    </xf>
    <xf numFmtId="0" fontId="8" fillId="0" borderId="17" xfId="553" applyFont="1" applyFill="1" applyBorder="1" applyAlignment="1" applyProtection="1">
      <alignment horizontal="center" vertical="center" shrinkToFit="1"/>
      <protection locked="0"/>
    </xf>
    <xf numFmtId="0" fontId="117" fillId="0" borderId="17" xfId="553" applyFont="1" applyFill="1" applyBorder="1" applyAlignment="1" applyProtection="1">
      <alignment horizontal="left" vertical="center" shrinkToFit="1"/>
      <protection locked="0"/>
    </xf>
    <xf numFmtId="0" fontId="115" fillId="0" borderId="17" xfId="553" applyFont="1" applyFill="1" applyBorder="1" applyAlignment="1" applyProtection="1">
      <alignment horizontal="center" vertical="center" shrinkToFit="1"/>
      <protection locked="0"/>
    </xf>
    <xf numFmtId="0" fontId="115" fillId="0" borderId="17" xfId="553" applyFont="1" applyFill="1" applyBorder="1" applyAlignment="1" applyProtection="1">
      <alignment horizontal="left" vertical="center" shrinkToFit="1"/>
      <protection locked="0"/>
    </xf>
    <xf numFmtId="0" fontId="8" fillId="0" borderId="17" xfId="554" applyFont="1" applyFill="1" applyBorder="1" applyAlignment="1" applyProtection="1">
      <alignment horizontal="left" vertical="center" shrinkToFit="1"/>
      <protection locked="0"/>
    </xf>
    <xf numFmtId="0" fontId="8" fillId="0" borderId="17" xfId="554" applyFont="1" applyFill="1" applyBorder="1" applyAlignment="1" applyProtection="1">
      <alignment horizontal="center" vertical="center" shrinkToFit="1"/>
      <protection locked="0"/>
    </xf>
    <xf numFmtId="0" fontId="115" fillId="0" borderId="17" xfId="554" applyFont="1" applyFill="1" applyBorder="1" applyAlignment="1" applyProtection="1">
      <alignment horizontal="left" vertical="center" shrinkToFit="1"/>
      <protection locked="0"/>
    </xf>
    <xf numFmtId="0" fontId="115" fillId="0" borderId="17" xfId="554" applyFont="1" applyFill="1" applyBorder="1" applyAlignment="1" applyProtection="1">
      <alignment horizontal="center" vertical="center" shrinkToFit="1"/>
      <protection locked="0"/>
    </xf>
    <xf numFmtId="0" fontId="13" fillId="0" borderId="17" xfId="554" applyFont="1" applyFill="1" applyBorder="1" applyAlignment="1" applyProtection="1">
      <alignment horizontal="left" vertical="center" shrinkToFit="1"/>
      <protection locked="0"/>
    </xf>
    <xf numFmtId="0" fontId="118" fillId="0" borderId="17" xfId="554" applyFont="1" applyFill="1" applyBorder="1" applyAlignment="1" applyProtection="1">
      <alignment horizontal="left" vertical="center" shrinkToFit="1"/>
      <protection locked="0"/>
    </xf>
    <xf numFmtId="0" fontId="15" fillId="0" borderId="17" xfId="554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>
      <alignment vertical="center" shrinkToFit="1"/>
    </xf>
    <xf numFmtId="0" fontId="8" fillId="0" borderId="17" xfId="555" applyFont="1" applyFill="1" applyBorder="1" applyAlignment="1">
      <alignment horizontal="center" vertical="center" shrinkToFit="1"/>
      <protection/>
    </xf>
    <xf numFmtId="0" fontId="114" fillId="0" borderId="0" xfId="0" applyFont="1" applyFill="1" applyAlignment="1">
      <alignment vertical="center"/>
    </xf>
  </cellXfs>
  <cellStyles count="543">
    <cellStyle name="Normal" xfId="0"/>
    <cellStyle name="Currency [0]" xfId="15"/>
    <cellStyle name="好_05玉溪" xfId="16"/>
    <cellStyle name="Currency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Accent2 - 60%" xfId="32"/>
    <cellStyle name="差_奖励补助测算5.23新" xfId="33"/>
    <cellStyle name="日期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常规 6" xfId="39"/>
    <cellStyle name="注释" xfId="40"/>
    <cellStyle name="_ET_STYLE_NoName_00__Sheet3" xfId="41"/>
    <cellStyle name="标题 4" xfId="42"/>
    <cellStyle name="差_2007年政法部门业务指标" xfId="43"/>
    <cellStyle name="差_教师绩效工资测算表（离退休按各地上报数测算）2009年1月1日" xfId="44"/>
    <cellStyle name="差_2006年分析表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_附件-2：2008年12月及2009年度发电设备检修计划表" xfId="56"/>
    <cellStyle name="Accent1_Book1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检查单元格" xfId="65"/>
    <cellStyle name="_ET_STYLE_NoName_00__县公司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链接单元格" xfId="72"/>
    <cellStyle name="差_教育厅提供义务教育及高中教师人数（2009年1月6日）" xfId="73"/>
    <cellStyle name="汇总" xfId="74"/>
    <cellStyle name="差_Book2" xfId="75"/>
    <cellStyle name="好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千位分隔[0] 2" xfId="85"/>
    <cellStyle name="强调文字颜色 3" xfId="86"/>
    <cellStyle name="强调文字颜色 4" xfId="87"/>
    <cellStyle name="PSChar" xfId="88"/>
    <cellStyle name="20% - 强调文字颜色 4" xfId="89"/>
    <cellStyle name="常规 2 2_Book1" xfId="90"/>
    <cellStyle name="40% - 强调文字颜色 4" xfId="91"/>
    <cellStyle name="强调文字颜色 5" xfId="92"/>
    <cellStyle name="40% - 强调文字颜色 5" xfId="93"/>
    <cellStyle name="60% - 强调文字颜色 5" xfId="94"/>
    <cellStyle name="差_2006年全省财力计算表（中央、决算）" xfId="95"/>
    <cellStyle name="强调文字颜色 6" xfId="96"/>
    <cellStyle name="适中 2" xfId="97"/>
    <cellStyle name="好_业务工作量指标" xfId="98"/>
    <cellStyle name="40% - 强调文字颜色 6" xfId="99"/>
    <cellStyle name="_弱电系统设备配置报价清单" xfId="100"/>
    <cellStyle name="0,0&#13;&#10;NA&#13;&#10;" xfId="101"/>
    <cellStyle name="60% - 强调文字颜色 6" xfId="102"/>
    <cellStyle name="_ET_STYLE_NoName_00_" xfId="103"/>
    <cellStyle name="_Book1_1" xfId="104"/>
    <cellStyle name="好_汇总-县级财政报表附表" xfId="105"/>
    <cellStyle name="好_2008年县级公安保障标准落实奖励经费分配测算" xfId="106"/>
    <cellStyle name="_20100326高清市院遂宁检察院1080P配置清单26日改" xfId="107"/>
    <cellStyle name="_ET_STYLE_NoName_00__Book1_1_银行账户情况表_2010年12月" xfId="108"/>
    <cellStyle name="_~4284367" xfId="109"/>
    <cellStyle name="20% - Accent5" xfId="110"/>
    <cellStyle name="_Book1_1_Book1" xfId="111"/>
    <cellStyle name="_Book1" xfId="112"/>
    <cellStyle name="Accent2 - 20%" xfId="113"/>
    <cellStyle name="_Book1_2" xfId="114"/>
    <cellStyle name="Linked Cell" xfId="115"/>
    <cellStyle name="归盒啦_95" xfId="116"/>
    <cellStyle name="检查单元格 2" xfId="117"/>
    <cellStyle name="_Book1_2_Book1" xfId="118"/>
    <cellStyle name="好_Book1_4" xfId="119"/>
    <cellStyle name="Heading 1" xfId="120"/>
    <cellStyle name="_Book1_3" xfId="121"/>
    <cellStyle name="寘嬫愗傝 [0.00]_Region Orders (2)" xfId="122"/>
    <cellStyle name="_Book1_Book1" xfId="123"/>
    <cellStyle name="_Book1_4" xfId="124"/>
    <cellStyle name="好_03昭通" xfId="125"/>
    <cellStyle name="20% - 强调文字颜色 3 2" xfId="126"/>
    <cellStyle name="Heading 2" xfId="127"/>
    <cellStyle name="_ET_STYLE_NoName_00__Book1_1" xfId="128"/>
    <cellStyle name="_ET_STYLE_NoName_00__Book1_1_县公司" xfId="129"/>
    <cellStyle name="强调文字颜色 5 2" xfId="130"/>
    <cellStyle name="好_11大理" xfId="131"/>
    <cellStyle name="_ET_STYLE_NoName_00__Book1_2" xfId="132"/>
    <cellStyle name="Accent5 - 20%" xfId="133"/>
    <cellStyle name="_ET_STYLE_NoName_00__Book1_县公司" xfId="134"/>
    <cellStyle name="Dezimal [0]_laroux" xfId="135"/>
    <cellStyle name="_ET_STYLE_NoName_00__Book1_银行账户情况表_2010年12月" xfId="136"/>
    <cellStyle name="_ET_STYLE_NoName_00__建行" xfId="137"/>
    <cellStyle name="差_奖励补助测算7.25 (version 1) (version 1)" xfId="138"/>
    <cellStyle name="Accent6 - 20%" xfId="139"/>
    <cellStyle name="好_M03" xfId="140"/>
    <cellStyle name="_ET_STYLE_NoName_00__银行账户情况表_2010年12月" xfId="141"/>
    <cellStyle name="好_0605石屏县" xfId="142"/>
    <cellStyle name="_ET_STYLE_NoName_00__云南水利电力有限公司" xfId="143"/>
    <cellStyle name="_Sheet1" xfId="144"/>
    <cellStyle name="差_Book1_2_Book1" xfId="145"/>
    <cellStyle name="常规 10" xfId="146"/>
    <cellStyle name="Good" xfId="147"/>
    <cellStyle name="_本部汇总" xfId="148"/>
    <cellStyle name="_部分业务经济资本调整模版" xfId="149"/>
    <cellStyle name="_部分业务经济资本调整模版20081011" xfId="150"/>
    <cellStyle name="标题 2 2" xfId="151"/>
    <cellStyle name="_附件1：报名回执表" xfId="152"/>
    <cellStyle name="Grey" xfId="153"/>
    <cellStyle name="_个人购车贷款经济资本计算模板" xfId="154"/>
    <cellStyle name="_工行融资平台统计20100702" xfId="155"/>
    <cellStyle name="60% - Accent6" xfId="156"/>
    <cellStyle name="t" xfId="157"/>
    <cellStyle name="好_检验表" xfId="158"/>
    <cellStyle name="常规 2 6" xfId="159"/>
    <cellStyle name="_经济资本指标表现暨零售贷款上传数据质量月度分析表" xfId="160"/>
    <cellStyle name="强调文字颜色 3 2" xfId="161"/>
    <cellStyle name="好_Book1_Book1" xfId="162"/>
    <cellStyle name="_经济资本指标表现暨零售贷款上传数据质量月度分析表20081015" xfId="163"/>
    <cellStyle name="_麻烦财务填写" xfId="164"/>
    <cellStyle name="差_00省级(定稿)" xfId="165"/>
    <cellStyle name="_麻烦财务填写 (version 1)" xfId="166"/>
    <cellStyle name="_远期交易客户汇总" xfId="167"/>
    <cellStyle name="20% - Accent1" xfId="168"/>
    <cellStyle name="Accent1 - 20%" xfId="169"/>
    <cellStyle name="差_县公司" xfId="170"/>
    <cellStyle name="20% - Accent2" xfId="171"/>
    <cellStyle name="20% - Accent3" xfId="172"/>
    <cellStyle name="20% - Accent4" xfId="173"/>
    <cellStyle name="20% - Accent6" xfId="174"/>
    <cellStyle name="20% - 强调文字颜色 1 2" xfId="175"/>
    <cellStyle name="差_奖励补助测算5.24冯铸" xfId="176"/>
    <cellStyle name="20% - 强调文字颜色 2 2" xfId="177"/>
    <cellStyle name="常规 3" xfId="178"/>
    <cellStyle name="20% - 强调文字颜色 4 2" xfId="179"/>
    <cellStyle name="Mon閠aire_!!!GO" xfId="180"/>
    <cellStyle name="콤마_BOILER-CO1" xfId="181"/>
    <cellStyle name="20% - 强调文字颜色 5 2" xfId="182"/>
    <cellStyle name="20% - 强调文字颜色 6 2" xfId="183"/>
    <cellStyle name="3232" xfId="184"/>
    <cellStyle name="40% - Accent1" xfId="185"/>
    <cellStyle name="40% - Accent2" xfId="186"/>
    <cellStyle name="40% - Accent3" xfId="187"/>
    <cellStyle name="e鯪9Y_x000B_" xfId="188"/>
    <cellStyle name="40% - Accent4" xfId="189"/>
    <cellStyle name="Normal - Style1" xfId="190"/>
    <cellStyle name="Black" xfId="191"/>
    <cellStyle name="40% - Accent5" xfId="192"/>
    <cellStyle name="警告文本 2" xfId="193"/>
    <cellStyle name="好_不用软件计算9.1不考虑经费管理评价xl" xfId="194"/>
    <cellStyle name="好_00省级(定稿)" xfId="195"/>
    <cellStyle name="好_第五部分(才淼、饶永宏）" xfId="196"/>
    <cellStyle name="40% - Accent6" xfId="197"/>
    <cellStyle name="40% - 强调文字颜色 1 2" xfId="198"/>
    <cellStyle name="差_指标四" xfId="199"/>
    <cellStyle name="好_奖励补助测算7.25" xfId="200"/>
    <cellStyle name="40% - 强调文字颜色 2 2" xfId="201"/>
    <cellStyle name="40% - 强调文字颜色 3 2" xfId="202"/>
    <cellStyle name="差_Book1_银行账户情况表_2010年12月" xfId="203"/>
    <cellStyle name="40% - 强调文字颜色 5 2" xfId="204"/>
    <cellStyle name="好_2006年分析表" xfId="205"/>
    <cellStyle name="好_Book1_县公司" xfId="206"/>
    <cellStyle name="40% - 强调文字颜色 6 2" xfId="207"/>
    <cellStyle name="好_下半年禁毒办案经费分配2544.3万元" xfId="208"/>
    <cellStyle name="差_03昭通" xfId="209"/>
    <cellStyle name="60% - Accent1" xfId="210"/>
    <cellStyle name="强调 2" xfId="211"/>
    <cellStyle name="60% - Accent2" xfId="212"/>
    <cellStyle name="强调 3" xfId="213"/>
    <cellStyle name="部门" xfId="214"/>
    <cellStyle name="常规 2 2" xfId="215"/>
    <cellStyle name="Accent4_Book1" xfId="216"/>
    <cellStyle name="常规 2 3" xfId="217"/>
    <cellStyle name="60% - Accent3" xfId="218"/>
    <cellStyle name="PSInt" xfId="219"/>
    <cellStyle name="常规 2 4" xfId="220"/>
    <cellStyle name="Hyperlink_AheadBehind.xls Chart 23" xfId="221"/>
    <cellStyle name="60% - Accent4" xfId="222"/>
    <cellStyle name="per.style" xfId="223"/>
    <cellStyle name="60% - Accent5" xfId="224"/>
    <cellStyle name="强调文字颜色 4 2" xfId="225"/>
    <cellStyle name="差_云南农村义务教育统计表" xfId="226"/>
    <cellStyle name="常规 2 5" xfId="227"/>
    <cellStyle name="Heading 4" xfId="228"/>
    <cellStyle name="商品名称" xfId="229"/>
    <cellStyle name="콤마 [0]_BOILER-CO1" xfId="230"/>
    <cellStyle name="60% - 强调文字颜色 1 2" xfId="231"/>
    <cellStyle name="60% - 强调文字颜色 2 2" xfId="232"/>
    <cellStyle name="常规 5" xfId="233"/>
    <cellStyle name="60% - 强调文字颜色 3 2" xfId="234"/>
    <cellStyle name="60% - 强调文字颜色 4 2" xfId="235"/>
    <cellStyle name="Neutral" xfId="236"/>
    <cellStyle name="Accent6_Book1" xfId="237"/>
    <cellStyle name="60% - 强调文字颜色 5 2" xfId="238"/>
    <cellStyle name="60% - 强调文字颜色 6 2" xfId="239"/>
    <cellStyle name="好_2007年人员分部门统计表" xfId="240"/>
    <cellStyle name="6mal" xfId="241"/>
    <cellStyle name="Accent1" xfId="242"/>
    <cellStyle name="Accent1 - 40%" xfId="243"/>
    <cellStyle name="差_2006年基础数据" xfId="244"/>
    <cellStyle name="Accent1 - 60%" xfId="245"/>
    <cellStyle name="Accent2" xfId="246"/>
    <cellStyle name="Accent2_Book1" xfId="247"/>
    <cellStyle name="Accent3" xfId="248"/>
    <cellStyle name="差_2007年检察院案件数" xfId="249"/>
    <cellStyle name="Milliers_!!!GO" xfId="250"/>
    <cellStyle name="好_指标四" xfId="251"/>
    <cellStyle name="Accent3 - 20%" xfId="252"/>
    <cellStyle name="Mon閠aire [0]_!!!GO" xfId="253"/>
    <cellStyle name="好_0502通海县" xfId="254"/>
    <cellStyle name="Accent3 - 40%" xfId="255"/>
    <cellStyle name="Accent3 - 60%" xfId="256"/>
    <cellStyle name="好_2009年一般性转移支付标准工资_~4190974" xfId="257"/>
    <cellStyle name="Accent3_Book1" xfId="258"/>
    <cellStyle name="Border" xfId="259"/>
    <cellStyle name="Accent4" xfId="260"/>
    <cellStyle name="Accent4 - 20%" xfId="261"/>
    <cellStyle name="Accent4 - 40%" xfId="262"/>
    <cellStyle name="Accent4 - 60%" xfId="263"/>
    <cellStyle name="捠壿 [0.00]_Region Orders (2)" xfId="264"/>
    <cellStyle name="Accent5" xfId="265"/>
    <cellStyle name="好_2009年一般性转移支付标准工资_~5676413" xfId="266"/>
    <cellStyle name="Accent5 - 40%" xfId="267"/>
    <cellStyle name="千分位[0]_ 白土" xfId="268"/>
    <cellStyle name="常规 12" xfId="269"/>
    <cellStyle name="Accent5 - 60%" xfId="270"/>
    <cellStyle name="Accent5_Book1" xfId="271"/>
    <cellStyle name="Accent6" xfId="272"/>
    <cellStyle name="Accent6 - 40%" xfId="273"/>
    <cellStyle name="Accent6 - 60%" xfId="274"/>
    <cellStyle name="Bad" xfId="275"/>
    <cellStyle name="Input_Book1" xfId="276"/>
    <cellStyle name="Calc Currency (0)" xfId="277"/>
    <cellStyle name="PSHeading" xfId="278"/>
    <cellStyle name="差_530623_2006年县级财政报表附表" xfId="279"/>
    <cellStyle name="Calculation" xfId="280"/>
    <cellStyle name="常规 15" xfId="281"/>
    <cellStyle name="Check Cell" xfId="282"/>
    <cellStyle name="ColLevel_0" xfId="283"/>
    <cellStyle name="Comma [0]" xfId="284"/>
    <cellStyle name="통화_BOILER-CO1" xfId="285"/>
    <cellStyle name="comma zerodec" xfId="286"/>
    <cellStyle name="Comma_!!!GO" xfId="287"/>
    <cellStyle name="霓付 [0]_ +Foil &amp; -FOIL &amp; PAPER" xfId="288"/>
    <cellStyle name="comma-d" xfId="289"/>
    <cellStyle name="Currency_!!!GO" xfId="290"/>
    <cellStyle name="分级显示列_1_Book1" xfId="291"/>
    <cellStyle name="Currency1" xfId="292"/>
    <cellStyle name="差_云南省2008年中小学教职工情况（教育厅提供20090101加工整理）" xfId="293"/>
    <cellStyle name="好_指标五" xfId="294"/>
    <cellStyle name="货币 2" xfId="295"/>
    <cellStyle name="Date" xfId="296"/>
    <cellStyle name="Dezimal_laroux" xfId="297"/>
    <cellStyle name="Dollar (zero dec)" xfId="298"/>
    <cellStyle name="Explanatory Text" xfId="299"/>
    <cellStyle name="强调文字颜色 1 2" xfId="300"/>
    <cellStyle name="差_1110洱源县" xfId="301"/>
    <cellStyle name="Fixed" xfId="302"/>
    <cellStyle name="Followed Hyperlink_AheadBehind.xls Chart 23" xfId="303"/>
    <cellStyle name="好_基础数据分析" xfId="304"/>
    <cellStyle name="强调 1" xfId="305"/>
    <cellStyle name="差_Book1_2" xfId="306"/>
    <cellStyle name="好_2009年一般性转移支付标准工资_不用软件计算9.1不考虑经费管理评价xl" xfId="307"/>
    <cellStyle name="gcd" xfId="308"/>
    <cellStyle name="Header1" xfId="309"/>
    <cellStyle name="好_建行" xfId="310"/>
    <cellStyle name="Header2" xfId="311"/>
    <cellStyle name="HEADING1" xfId="312"/>
    <cellStyle name="HEADING2" xfId="313"/>
    <cellStyle name="差_地方配套按人均增幅控制8.31（调整结案率后）xl" xfId="314"/>
    <cellStyle name="Input [yellow]" xfId="315"/>
    <cellStyle name="常规 2_02-2008决算报表格式" xfId="316"/>
    <cellStyle name="差_Book1_4" xfId="317"/>
    <cellStyle name="Input Cells" xfId="318"/>
    <cellStyle name="Linked Cells" xfId="319"/>
    <cellStyle name="好_ 表二" xfId="320"/>
    <cellStyle name="Millares [0]_96 Risk" xfId="321"/>
    <cellStyle name="Valuta_pldt" xfId="322"/>
    <cellStyle name="Millares_96 Risk" xfId="323"/>
    <cellStyle name="差_奖励补助测算7.25" xfId="324"/>
    <cellStyle name="Milliers [0]_!!!GO" xfId="325"/>
    <cellStyle name="烹拳 [0]_ +Foil &amp; -FOIL &amp; PAPER" xfId="326"/>
    <cellStyle name="Moneda [0]_96 Risk" xfId="327"/>
    <cellStyle name="差_县级基础数据" xfId="328"/>
    <cellStyle name="差_2009年一般性转移支付标准工资_奖励补助测算7.23" xfId="329"/>
    <cellStyle name="Moneda_96 Risk" xfId="330"/>
    <cellStyle name="New Times Roman" xfId="331"/>
    <cellStyle name="no dec" xfId="332"/>
    <cellStyle name="Non défini" xfId="333"/>
    <cellStyle name="Norma,_laroux_4_营业在建 (2)_E21" xfId="334"/>
    <cellStyle name="Normal_!!!GO" xfId="335"/>
    <cellStyle name="好_历年教师人数" xfId="336"/>
    <cellStyle name="差_2009年一般性转移支付标准工资_~5676413" xfId="337"/>
    <cellStyle name="Normal_Book1" xfId="338"/>
    <cellStyle name="Note" xfId="339"/>
    <cellStyle name="Output" xfId="340"/>
    <cellStyle name="Percent [2]" xfId="341"/>
    <cellStyle name="Percent_!!!GO" xfId="342"/>
    <cellStyle name="标题 5" xfId="343"/>
    <cellStyle name="好_第一部分：综合全" xfId="344"/>
    <cellStyle name="Pourcentage_pldt" xfId="345"/>
    <cellStyle name="PSDate" xfId="346"/>
    <cellStyle name="PSDec" xfId="347"/>
    <cellStyle name="差_00省级(打印)" xfId="348"/>
    <cellStyle name="PSSpacer" xfId="349"/>
    <cellStyle name="Red" xfId="350"/>
    <cellStyle name="RowLevel_0" xfId="351"/>
    <cellStyle name="差_2008年县级公安保障标准落实奖励经费分配测算" xfId="352"/>
    <cellStyle name="s]&#13;&#10;;load=C:\WINDOWS\VERINST.EXE APMAPP.EXE &#13;&#10;run=&#13;&#10;Beep=yes&#13;&#10;NullPort=None&#13;&#10;BorderWidth=3&#13;&#10;CursorBlinkRate=780&#13;&#10;Double" xfId="353"/>
    <cellStyle name="差_历年教师人数" xfId="354"/>
    <cellStyle name="s]&#13;&#10;load=&#13;&#10;run=&#13;&#10;NullPort=None&#13;&#10;device=HP LaserJet 4 Plus,HPPCL5MS,LPT1:&#13;&#10;&#13;&#10;[Desktop]&#13;&#10;Wallpaper=(无)&#13;&#10;TileWallpaper=0&#13;" xfId="355"/>
    <cellStyle name="sstot" xfId="356"/>
    <cellStyle name="Standard_AREAS" xfId="357"/>
    <cellStyle name="Style 1" xfId="358"/>
    <cellStyle name="t_HVAC Equipment (3)" xfId="359"/>
    <cellStyle name="常规 2" xfId="360"/>
    <cellStyle name="Title" xfId="361"/>
    <cellStyle name="Total" xfId="362"/>
    <cellStyle name="Tusental (0)_pldt" xfId="363"/>
    <cellStyle name="표준_0N-HANDLING " xfId="364"/>
    <cellStyle name="Tusental_pldt" xfId="365"/>
    <cellStyle name="Valuta (0)_pldt" xfId="366"/>
    <cellStyle name="烹拳_ +Foil &amp; -FOIL &amp; PAPER" xfId="367"/>
    <cellStyle name="Warning Text" xfId="368"/>
    <cellStyle name="好_Book1_1_Book1" xfId="369"/>
    <cellStyle name="百分比 2" xfId="370"/>
    <cellStyle name="百分比 3" xfId="371"/>
    <cellStyle name="捠壿_Region Orders (2)" xfId="372"/>
    <cellStyle name="未定义" xfId="373"/>
    <cellStyle name="编号" xfId="374"/>
    <cellStyle name="标题 1 2" xfId="375"/>
    <cellStyle name="标题 3 2" xfId="376"/>
    <cellStyle name="好_Book1_2" xfId="377"/>
    <cellStyle name="标题 4 2" xfId="378"/>
    <cellStyle name="千位分隔 3" xfId="379"/>
    <cellStyle name="好_Book1_2_Book1" xfId="380"/>
    <cellStyle name="标题1" xfId="381"/>
    <cellStyle name="好_00省级(打印)" xfId="382"/>
    <cellStyle name="差_丽江汇总" xfId="383"/>
    <cellStyle name="表标题" xfId="384"/>
    <cellStyle name="差 2" xfId="385"/>
    <cellStyle name="差_ 表二" xfId="386"/>
    <cellStyle name="差_~4190974" xfId="387"/>
    <cellStyle name="常规 2 9" xfId="388"/>
    <cellStyle name="差_~5676413" xfId="389"/>
    <cellStyle name="差_0502通海县" xfId="390"/>
    <cellStyle name="差_05玉溪" xfId="391"/>
    <cellStyle name="差_0605石屏县" xfId="392"/>
    <cellStyle name="差_1003牟定县" xfId="393"/>
    <cellStyle name="千分位_ 白土" xfId="394"/>
    <cellStyle name="差_11大理" xfId="395"/>
    <cellStyle name="差_2、土地面积、人口、粮食产量基本情况" xfId="396"/>
    <cellStyle name="差_2006年水利统计指标统计表" xfId="397"/>
    <cellStyle name="差_2006年在职人员情况" xfId="398"/>
    <cellStyle name="差_业务工作量指标" xfId="399"/>
    <cellStyle name="好_县级基础数据" xfId="400"/>
    <cellStyle name="差_2007年可用财力" xfId="401"/>
    <cellStyle name="差_2007年人员分部门统计表" xfId="402"/>
    <cellStyle name="差_2008云南省分县市中小学教职工统计表（教育厅提供）" xfId="403"/>
    <cellStyle name="差_2009年一般性转移支付标准工资" xfId="404"/>
    <cellStyle name="差_下半年禁吸戒毒经费1000万元" xfId="405"/>
    <cellStyle name="差_2009年一般性转移支付标准工资_~4190974" xfId="406"/>
    <cellStyle name="超级链接" xfId="407"/>
    <cellStyle name="差_2009年一般性转移支付标准工资_不用软件计算9.1不考虑经费管理评价xl" xfId="408"/>
    <cellStyle name="差_2009年一般性转移支付标准工资_地方配套按人均增幅控制8.30xl" xfId="409"/>
    <cellStyle name="差_2009年一般性转移支付标准工资_地方配套按人均增幅控制8.30一般预算平均增幅、人均可用财力平均增幅两次控制、社会治安系数调整、案件数调整xl" xfId="410"/>
    <cellStyle name="好_云南省2008年中小学教师人数统计表" xfId="411"/>
    <cellStyle name="差_2009年一般性转移支付标准工资_地方配套按人均增幅控制8.31（调整结案率后）xl" xfId="412"/>
    <cellStyle name="差_2009年一般性转移支付标准工资_奖励补助测算5.23新" xfId="413"/>
    <cellStyle name="差_2009年一般性转移支付标准工资_奖励补助测算5.24冯铸" xfId="414"/>
    <cellStyle name="差_云南省2008年中小学教师人数统计表" xfId="415"/>
    <cellStyle name="差_义务教育阶段教职工人数（教育厅提供最终）" xfId="416"/>
    <cellStyle name="差_2009年一般性转移支付标准工资_奖励补助测算7.25" xfId="417"/>
    <cellStyle name="差_2009年一般性转移支付标准工资_奖励补助测算7.25 (version 1) (version 1)" xfId="418"/>
    <cellStyle name="差_530629_2006年县级财政报表附表" xfId="419"/>
    <cellStyle name="差_5334_2006年迪庆县级财政报表附表" xfId="420"/>
    <cellStyle name="差_地方配套按人均增幅控制8.30xl" xfId="421"/>
    <cellStyle name="差_Book1" xfId="422"/>
    <cellStyle name="好_地方配套按人均增幅控制8.31（调整结案率后）xl" xfId="423"/>
    <cellStyle name="差_Book1_1" xfId="424"/>
    <cellStyle name="差_Book1_1_Book1" xfId="425"/>
    <cellStyle name="差_Book1_3" xfId="426"/>
    <cellStyle name="差_Book1_县公司" xfId="427"/>
    <cellStyle name="差_M01-2(州市补助收入)" xfId="428"/>
    <cellStyle name="差_M03" xfId="429"/>
    <cellStyle name="差_不用软件计算9.1不考虑经费管理评价xl" xfId="430"/>
    <cellStyle name="好_奖励补助测算5.22测试" xfId="431"/>
    <cellStyle name="常规 11" xfId="432"/>
    <cellStyle name="差_财政供养人员" xfId="433"/>
    <cellStyle name="差_财政支出对上级的依赖程度" xfId="434"/>
    <cellStyle name="常规_Sheet1" xfId="435"/>
    <cellStyle name="好_Book2" xfId="436"/>
    <cellStyle name="强调文字颜色 6 2" xfId="437"/>
    <cellStyle name="差_城建部门" xfId="438"/>
    <cellStyle name="差_地方配套按人均增幅控制8.30一般预算平均增幅、人均可用财力平均增幅两次控制、社会治安系数调整、案件数调整xl" xfId="439"/>
    <cellStyle name="差_第五部分(才淼、饶永宏）" xfId="440"/>
    <cellStyle name="差_第一部分：综合全" xfId="441"/>
    <cellStyle name="差_建行" xfId="442"/>
    <cellStyle name="差_高中教师人数（教育厅1.6日提供）" xfId="443"/>
    <cellStyle name="差_汇总" xfId="444"/>
    <cellStyle name="差_汇总-县级财政报表附表" xfId="445"/>
    <cellStyle name="分级显示行_1_13区汇总" xfId="446"/>
    <cellStyle name="差_基础数据分析" xfId="447"/>
    <cellStyle name="好_县公司" xfId="448"/>
    <cellStyle name="常规 9" xfId="449"/>
    <cellStyle name="差_检验表" xfId="450"/>
    <cellStyle name="差_检验表（调整后）" xfId="451"/>
    <cellStyle name="差_奖励补助测算7.23" xfId="452"/>
    <cellStyle name="差_三季度－表二" xfId="453"/>
    <cellStyle name="差_卫生部门" xfId="454"/>
    <cellStyle name="差_文体广播部门" xfId="455"/>
    <cellStyle name="好_M01-2(州市补助收入)" xfId="456"/>
    <cellStyle name="差_下半年禁毒办案经费分配2544.3万元" xfId="457"/>
    <cellStyle name="貨幣 [0]_SGV" xfId="458"/>
    <cellStyle name="差_县级公安机关公用经费标准奖励测算方案（定稿）" xfId="459"/>
    <cellStyle name="好_1110洱源县" xfId="460"/>
    <cellStyle name="好_奖励补助测算7.25 (version 1) (version 1)" xfId="461"/>
    <cellStyle name="差_银行账户情况表_2010年12月" xfId="462"/>
    <cellStyle name="差_云南省2008年转移支付测算——州市本级考核部分及政策性测算" xfId="463"/>
    <cellStyle name="差_云南水利电力有限公司" xfId="464"/>
    <cellStyle name="常规 2 2 2" xfId="465"/>
    <cellStyle name="常规 2 7" xfId="466"/>
    <cellStyle name="输入 2" xfId="467"/>
    <cellStyle name="常规 2 8" xfId="468"/>
    <cellStyle name="常规 3 2" xfId="469"/>
    <cellStyle name="常规 4" xfId="470"/>
    <cellStyle name="常规 7" xfId="471"/>
    <cellStyle name="常规 8" xfId="472"/>
    <cellStyle name="超链接 2" xfId="473"/>
    <cellStyle name="好 2" xfId="474"/>
    <cellStyle name="好_~4190974" xfId="475"/>
    <cellStyle name="好_2007年检察院案件数" xfId="476"/>
    <cellStyle name="好_~5676413" xfId="477"/>
    <cellStyle name="好_高中教师人数（教育厅1.6日提供）" xfId="478"/>
    <cellStyle name="好_银行账户情况表_2010年12月" xfId="479"/>
    <cellStyle name="好_2009年一般性转移支付标准工资_地方配套按人均增幅控制8.30xl" xfId="480"/>
    <cellStyle name="好_2、土地面积、人口、粮食产量基本情况" xfId="481"/>
    <cellStyle name="好_2006年基础数据" xfId="482"/>
    <cellStyle name="好_2006年全省财力计算表（中央、决算）" xfId="483"/>
    <cellStyle name="好_2006年水利统计指标统计表" xfId="484"/>
    <cellStyle name="好_奖励补助测算5.24冯铸" xfId="485"/>
    <cellStyle name="好_2006年在职人员情况" xfId="486"/>
    <cellStyle name="好_2007年可用财力" xfId="487"/>
    <cellStyle name="㼿㼿㼿㼿㼿㼿" xfId="488"/>
    <cellStyle name="好_2007年政法部门业务指标" xfId="489"/>
    <cellStyle name="好_2008云南省分县市中小学教职工统计表（教育厅提供）" xfId="490"/>
    <cellStyle name="好_2009年一般性转移支付标准工资" xfId="491"/>
    <cellStyle name="霓付_ +Foil &amp; -FOIL &amp; PAPER" xfId="492"/>
    <cellStyle name="好_2009年一般性转移支付标准工资_地方配套按人均增幅控制8.31（调整结案率后）xl" xfId="493"/>
    <cellStyle name="好_2009年一般性转移支付标准工资_奖励补助测算5.22测试" xfId="494"/>
    <cellStyle name="好_2009年一般性转移支付标准工资_奖励补助测算5.23新" xfId="495"/>
    <cellStyle name="好_2009年一般性转移支付标准工资_奖励补助测算5.24冯铸" xfId="496"/>
    <cellStyle name="好_2009年一般性转移支付标准工资_奖励补助测算7.23" xfId="497"/>
    <cellStyle name="好_2009年一般性转移支付标准工资_奖励补助测算7.25" xfId="498"/>
    <cellStyle name="好_2009年一般性转移支付标准工资_奖励补助测算7.25 (version 1) (version 1)" xfId="499"/>
    <cellStyle name="好_卫生部门" xfId="500"/>
    <cellStyle name="好_530623_2006年县级财政报表附表" xfId="501"/>
    <cellStyle name="好_530629_2006年县级财政报表附表" xfId="502"/>
    <cellStyle name="好_5334_2006年迪庆县级财政报表附表" xfId="503"/>
    <cellStyle name="好_Book1" xfId="504"/>
    <cellStyle name="好_Book1_1" xfId="505"/>
    <cellStyle name="千位分隔 2" xfId="506"/>
    <cellStyle name="好_Book1_3" xfId="507"/>
    <cellStyle name="好_Book1_银行账户情况表_2010年12月" xfId="508"/>
    <cellStyle name="好_财政供养人员" xfId="509"/>
    <cellStyle name="好_财政支出对上级的依赖程度" xfId="510"/>
    <cellStyle name="汇总 2" xfId="511"/>
    <cellStyle name="好_城建部门" xfId="512"/>
    <cellStyle name="好_地方配套按人均增幅控制8.30xl" xfId="513"/>
    <cellStyle name="好_地方配套按人均增幅控制8.30一般预算平均增幅、人均可用财力平均增幅两次控制、社会治安系数调整、案件数调整xl" xfId="514"/>
    <cellStyle name="好_检验表（调整后）" xfId="515"/>
    <cellStyle name="好_奖励补助测算7.23" xfId="516"/>
    <cellStyle name="好_教师绩效工资测算表（离退休按各地上报数测算）2009年1月1日" xfId="517"/>
    <cellStyle name="好_教育厅提供义务教育及高中教师人数（2009年1月6日）" xfId="518"/>
    <cellStyle name="好_丽江汇总" xfId="519"/>
    <cellStyle name="好_云南水利电力有限公司" xfId="520"/>
    <cellStyle name="好_文体广播部门" xfId="521"/>
    <cellStyle name="好_下半年禁吸戒毒经费1000万元" xfId="522"/>
    <cellStyle name="好_县级公安机关公用经费标准奖励测算方案（定稿）" xfId="523"/>
    <cellStyle name="好_云南省2008年中小学教职工情况（教育厅提供20090101加工整理）" xfId="524"/>
    <cellStyle name="好_义务教育阶段教职工人数（教育厅提供最终）" xfId="525"/>
    <cellStyle name="好_云南农村义务教育统计表" xfId="526"/>
    <cellStyle name="好_云南省2008年转移支付测算——州市本级考核部分及政策性测算" xfId="527"/>
    <cellStyle name="后继超级链接" xfId="528"/>
    <cellStyle name="后继超链接" xfId="529"/>
    <cellStyle name="货币 2 2" xfId="530"/>
    <cellStyle name="貨幣_SGV" xfId="531"/>
    <cellStyle name="解释性文本 2" xfId="532"/>
    <cellStyle name="借出原因" xfId="533"/>
    <cellStyle name="链接单元格 2" xfId="534"/>
    <cellStyle name="普通_ 白土" xfId="535"/>
    <cellStyle name="千位[0]_ 方正PC" xfId="536"/>
    <cellStyle name="千位_ 方正PC" xfId="537"/>
    <cellStyle name="钎霖_4岿角利" xfId="538"/>
    <cellStyle name="强调文字颜色 2 2" xfId="539"/>
    <cellStyle name="输出 2" xfId="540"/>
    <cellStyle name="数量" xfId="541"/>
    <cellStyle name="数字" xfId="542"/>
    <cellStyle name="㼿㼿㼿㼿㼿㼿㼿㼿㼿㼿㼿?" xfId="543"/>
    <cellStyle name="小数" xfId="544"/>
    <cellStyle name="样式 1" xfId="545"/>
    <cellStyle name="一般_SGV" xfId="546"/>
    <cellStyle name="昗弨_Pacific Region P&amp;L" xfId="547"/>
    <cellStyle name="寘嬫愗傝_Region Orders (2)" xfId="548"/>
    <cellStyle name="注释 2" xfId="549"/>
    <cellStyle name="통화 [0]_BOILER-CO1" xfId="550"/>
    <cellStyle name="常规 13" xfId="551"/>
    <cellStyle name="常规 14" xfId="552"/>
    <cellStyle name="常规 16" xfId="553"/>
    <cellStyle name="常规 17" xfId="554"/>
    <cellStyle name="常规 18" xfId="555"/>
    <cellStyle name="常规_直99_2005年一般性转移支付基础测算数据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M184"/>
  <sheetViews>
    <sheetView tabSelected="1" zoomScaleSheetLayoutView="100" workbookViewId="0" topLeftCell="A1">
      <pane xSplit="2" ySplit="5" topLeftCell="C14" activePane="bottomRight" state="frozen"/>
      <selection pane="bottomRight" activeCell="J177" sqref="J177"/>
    </sheetView>
  </sheetViews>
  <sheetFormatPr defaultColWidth="9.00390625" defaultRowHeight="14.25"/>
  <cols>
    <col min="1" max="1" width="2.00390625" style="3" customWidth="1"/>
    <col min="2" max="2" width="31.75390625" style="3" customWidth="1"/>
    <col min="3" max="3" width="6.25390625" style="27" customWidth="1"/>
    <col min="4" max="4" width="7.25390625" style="27" customWidth="1"/>
    <col min="5" max="5" width="6.375" style="27" customWidth="1"/>
    <col min="6" max="6" width="4.625" style="27" customWidth="1"/>
    <col min="7" max="7" width="4.125" style="3" customWidth="1"/>
    <col min="8" max="8" width="5.875" style="3" customWidth="1"/>
    <col min="9" max="9" width="10.75390625" style="3" customWidth="1"/>
    <col min="10" max="10" width="12.125" style="3" customWidth="1"/>
    <col min="11" max="11" width="11.00390625" style="3" customWidth="1"/>
    <col min="12" max="12" width="10.625" style="3" customWidth="1"/>
    <col min="13" max="14" width="9.25390625" style="3" bestFit="1" customWidth="1"/>
    <col min="15" max="151" width="9.00390625" style="3" customWidth="1"/>
    <col min="152" max="16384" width="9.00390625" style="28" customWidth="1"/>
  </cols>
  <sheetData>
    <row r="1" spans="2:16" s="3" customFormat="1" ht="51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6" s="3" customFormat="1" ht="14.25">
      <c r="C2" s="27"/>
      <c r="D2" s="27"/>
      <c r="E2" s="27"/>
      <c r="F2" s="27"/>
    </row>
    <row r="3" spans="2:8" s="20" customFormat="1" ht="18.75" customHeight="1">
      <c r="B3" s="20" t="s">
        <v>1</v>
      </c>
      <c r="C3" s="29"/>
      <c r="D3" s="30"/>
      <c r="E3" s="30"/>
      <c r="F3" s="30"/>
      <c r="G3" s="31"/>
      <c r="H3" s="31"/>
    </row>
    <row r="4" spans="2:16" s="21" customFormat="1" ht="30.75" customHeight="1">
      <c r="B4" s="32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/>
      <c r="K4" s="33"/>
      <c r="L4" s="33"/>
      <c r="M4" s="33" t="s">
        <v>10</v>
      </c>
      <c r="N4" s="33"/>
      <c r="O4" s="33"/>
      <c r="P4" s="33"/>
    </row>
    <row r="5" spans="2:16" s="21" customFormat="1" ht="57.75" customHeight="1">
      <c r="B5" s="32"/>
      <c r="C5" s="33"/>
      <c r="D5" s="33"/>
      <c r="E5" s="33"/>
      <c r="F5" s="33"/>
      <c r="G5" s="33"/>
      <c r="H5" s="33"/>
      <c r="I5" s="33" t="s">
        <v>11</v>
      </c>
      <c r="J5" s="33" t="s">
        <v>12</v>
      </c>
      <c r="K5" s="33" t="s">
        <v>13</v>
      </c>
      <c r="L5" s="33" t="s">
        <v>14</v>
      </c>
      <c r="M5" s="33" t="s">
        <v>11</v>
      </c>
      <c r="N5" s="33" t="s">
        <v>12</v>
      </c>
      <c r="O5" s="33" t="s">
        <v>13</v>
      </c>
      <c r="P5" s="33" t="s">
        <v>15</v>
      </c>
    </row>
    <row r="6" spans="2:16" s="22" customFormat="1" ht="19.5" customHeight="1">
      <c r="B6" s="34" t="s">
        <v>16</v>
      </c>
      <c r="C6" s="35">
        <f aca="true" t="shared" si="0" ref="C6:G6">SUM(C7,C166,C183)</f>
        <v>33408</v>
      </c>
      <c r="D6" s="35">
        <f t="shared" si="0"/>
        <v>38374</v>
      </c>
      <c r="E6" s="35">
        <f t="shared" si="0"/>
        <v>38149</v>
      </c>
      <c r="F6" s="35">
        <f t="shared" si="0"/>
        <v>188</v>
      </c>
      <c r="G6" s="35">
        <f t="shared" si="0"/>
        <v>37</v>
      </c>
      <c r="H6" s="35"/>
      <c r="I6" s="72">
        <f>SUM(I7,I166,I183)</f>
        <v>28303380</v>
      </c>
      <c r="J6" s="72">
        <f aca="true" t="shared" si="1" ref="J6:P6">SUM(J7,J166,J183)</f>
        <v>22606000</v>
      </c>
      <c r="K6" s="72">
        <f t="shared" si="1"/>
        <v>2825750</v>
      </c>
      <c r="L6" s="72">
        <f t="shared" si="1"/>
        <v>2871630</v>
      </c>
      <c r="M6" s="72">
        <f t="shared" si="1"/>
        <v>2834008</v>
      </c>
      <c r="N6" s="72">
        <f t="shared" si="1"/>
        <v>2265088</v>
      </c>
      <c r="O6" s="72">
        <f t="shared" si="1"/>
        <v>283136</v>
      </c>
      <c r="P6" s="72">
        <f t="shared" si="1"/>
        <v>285784</v>
      </c>
    </row>
    <row r="7" spans="2:16" s="22" customFormat="1" ht="19.5" customHeight="1">
      <c r="B7" s="34" t="s">
        <v>17</v>
      </c>
      <c r="C7" s="35">
        <f aca="true" t="shared" si="2" ref="C7:G7">SUM(C8:C16,C29,C41,C48,C60,C79,C88,C97,C121,C129,C138,C145,C150,C153)</f>
        <v>23091</v>
      </c>
      <c r="D7" s="35">
        <f t="shared" si="2"/>
        <v>28057</v>
      </c>
      <c r="E7" s="35">
        <f t="shared" si="2"/>
        <v>27911</v>
      </c>
      <c r="F7" s="35">
        <f t="shared" si="2"/>
        <v>123</v>
      </c>
      <c r="G7" s="35">
        <f t="shared" si="2"/>
        <v>23</v>
      </c>
      <c r="H7" s="35"/>
      <c r="I7" s="72">
        <f>SUM(I8:I16,I29,I41,I48,I60,I79,I88,I97,I121,I129,I138,I145,I150,I153)</f>
        <v>19018440</v>
      </c>
      <c r="J7" s="72">
        <f aca="true" t="shared" si="3" ref="J7:P7">SUM(J8:J16,J29,J41,J48,J60,J79,J88,J97,J121,J129,J138,J145,J150,J153)</f>
        <v>15214520</v>
      </c>
      <c r="K7" s="72">
        <f t="shared" si="3"/>
        <v>1901815</v>
      </c>
      <c r="L7" s="72">
        <f t="shared" si="3"/>
        <v>1902105</v>
      </c>
      <c r="M7" s="72">
        <f t="shared" si="3"/>
        <v>1958556</v>
      </c>
      <c r="N7" s="72">
        <f t="shared" si="3"/>
        <v>1563016</v>
      </c>
      <c r="O7" s="72">
        <f t="shared" si="3"/>
        <v>195377</v>
      </c>
      <c r="P7" s="72">
        <f t="shared" si="3"/>
        <v>200163</v>
      </c>
    </row>
    <row r="8" spans="2:16" s="3" customFormat="1" ht="19.5" customHeight="1">
      <c r="B8" s="36" t="s">
        <v>18</v>
      </c>
      <c r="C8" s="37">
        <v>3780</v>
      </c>
      <c r="D8" s="37">
        <v>3776</v>
      </c>
      <c r="E8" s="37">
        <v>3776</v>
      </c>
      <c r="F8" s="38"/>
      <c r="G8" s="39"/>
      <c r="H8" s="39">
        <v>720</v>
      </c>
      <c r="I8" s="15">
        <f>SUM(J8:L8)</f>
        <v>2454405</v>
      </c>
      <c r="J8" s="15">
        <v>1963520</v>
      </c>
      <c r="K8" s="15">
        <v>245440</v>
      </c>
      <c r="L8" s="15">
        <f>245440+5</f>
        <v>245445</v>
      </c>
      <c r="M8" s="15">
        <f aca="true" t="shared" si="4" ref="M8:M15">SUM(N8:P8)</f>
        <v>264363</v>
      </c>
      <c r="N8" s="15">
        <v>211456</v>
      </c>
      <c r="O8" s="15">
        <v>26432</v>
      </c>
      <c r="P8" s="15">
        <v>26475</v>
      </c>
    </row>
    <row r="9" spans="2:155" s="23" customFormat="1" ht="19.5" customHeight="1">
      <c r="B9" s="40" t="s">
        <v>19</v>
      </c>
      <c r="C9" s="38"/>
      <c r="D9" s="38">
        <v>4</v>
      </c>
      <c r="E9" s="38"/>
      <c r="F9" s="38">
        <v>4</v>
      </c>
      <c r="G9" s="41"/>
      <c r="H9" s="41">
        <v>6000</v>
      </c>
      <c r="I9" s="15">
        <f aca="true" t="shared" si="5" ref="I9:I15">SUM(J9:L9)</f>
        <v>24000</v>
      </c>
      <c r="J9" s="73">
        <v>19200</v>
      </c>
      <c r="K9" s="73">
        <v>2400</v>
      </c>
      <c r="L9" s="73">
        <v>2400</v>
      </c>
      <c r="M9" s="15">
        <f t="shared" si="4"/>
        <v>0</v>
      </c>
      <c r="N9" s="15">
        <v>0</v>
      </c>
      <c r="O9" s="15">
        <v>0</v>
      </c>
      <c r="P9" s="15">
        <v>0</v>
      </c>
      <c r="EV9" s="75"/>
      <c r="EW9" s="75"/>
      <c r="EX9" s="75"/>
      <c r="EY9" s="75"/>
    </row>
    <row r="10" spans="2:16" s="3" customFormat="1" ht="19.5" customHeight="1">
      <c r="B10" s="36" t="s">
        <v>20</v>
      </c>
      <c r="C10" s="37">
        <v>143</v>
      </c>
      <c r="D10" s="37">
        <v>140</v>
      </c>
      <c r="E10" s="37">
        <v>140</v>
      </c>
      <c r="F10" s="38"/>
      <c r="G10" s="39"/>
      <c r="H10" s="39">
        <v>720</v>
      </c>
      <c r="I10" s="15">
        <f t="shared" si="5"/>
        <v>91020</v>
      </c>
      <c r="J10" s="15">
        <v>72800</v>
      </c>
      <c r="K10" s="15">
        <v>9100</v>
      </c>
      <c r="L10" s="15">
        <v>9120</v>
      </c>
      <c r="M10" s="15">
        <f t="shared" si="4"/>
        <v>9852</v>
      </c>
      <c r="N10" s="15">
        <v>7840</v>
      </c>
      <c r="O10" s="15">
        <v>980</v>
      </c>
      <c r="P10" s="15">
        <v>1032</v>
      </c>
    </row>
    <row r="11" spans="2:155" s="23" customFormat="1" ht="19.5" customHeight="1">
      <c r="B11" s="40" t="s">
        <v>21</v>
      </c>
      <c r="C11" s="38"/>
      <c r="D11" s="38">
        <v>3</v>
      </c>
      <c r="E11" s="38"/>
      <c r="F11" s="38">
        <v>3</v>
      </c>
      <c r="G11" s="41"/>
      <c r="H11" s="41">
        <v>6000</v>
      </c>
      <c r="I11" s="15">
        <f t="shared" si="5"/>
        <v>18000</v>
      </c>
      <c r="J11" s="73">
        <v>14400</v>
      </c>
      <c r="K11" s="73">
        <v>1800</v>
      </c>
      <c r="L11" s="73">
        <v>1800</v>
      </c>
      <c r="M11" s="15">
        <f t="shared" si="4"/>
        <v>0</v>
      </c>
      <c r="N11" s="15">
        <v>0</v>
      </c>
      <c r="O11" s="15">
        <v>0</v>
      </c>
      <c r="P11" s="15">
        <v>0</v>
      </c>
      <c r="EV11" s="75"/>
      <c r="EW11" s="75"/>
      <c r="EX11" s="75"/>
      <c r="EY11" s="75"/>
    </row>
    <row r="12" spans="2:155" s="24" customFormat="1" ht="19.5" customHeight="1">
      <c r="B12" s="36" t="s">
        <v>22</v>
      </c>
      <c r="C12" s="37">
        <v>2049</v>
      </c>
      <c r="D12" s="42">
        <v>2046</v>
      </c>
      <c r="E12" s="37">
        <v>2046</v>
      </c>
      <c r="F12" s="37"/>
      <c r="G12" s="39"/>
      <c r="H12" s="39">
        <v>720</v>
      </c>
      <c r="I12" s="15">
        <f t="shared" si="5"/>
        <v>1329920</v>
      </c>
      <c r="J12" s="42">
        <v>1063920</v>
      </c>
      <c r="K12" s="42">
        <v>132990</v>
      </c>
      <c r="L12" s="42">
        <v>133010</v>
      </c>
      <c r="M12" s="15">
        <f t="shared" si="4"/>
        <v>143272</v>
      </c>
      <c r="N12" s="15">
        <v>114576</v>
      </c>
      <c r="O12" s="15">
        <v>14322</v>
      </c>
      <c r="P12" s="15">
        <v>14374</v>
      </c>
      <c r="EV12" s="76"/>
      <c r="EW12" s="76"/>
      <c r="EX12" s="76"/>
      <c r="EY12" s="76"/>
    </row>
    <row r="13" spans="2:155" s="23" customFormat="1" ht="19.5" customHeight="1">
      <c r="B13" s="40" t="s">
        <v>23</v>
      </c>
      <c r="C13" s="38"/>
      <c r="D13" s="38">
        <v>3</v>
      </c>
      <c r="E13" s="38"/>
      <c r="F13" s="38">
        <v>3</v>
      </c>
      <c r="G13" s="41"/>
      <c r="H13" s="41">
        <v>6000</v>
      </c>
      <c r="I13" s="15">
        <f t="shared" si="5"/>
        <v>18000</v>
      </c>
      <c r="J13" s="73">
        <v>14400</v>
      </c>
      <c r="K13" s="73">
        <v>1800</v>
      </c>
      <c r="L13" s="73">
        <v>1800</v>
      </c>
      <c r="M13" s="15">
        <f t="shared" si="4"/>
        <v>0</v>
      </c>
      <c r="N13" s="15">
        <v>0</v>
      </c>
      <c r="O13" s="15">
        <v>0</v>
      </c>
      <c r="P13" s="15">
        <v>0</v>
      </c>
      <c r="EV13" s="75"/>
      <c r="EW13" s="75"/>
      <c r="EX13" s="75"/>
      <c r="EY13" s="75"/>
    </row>
    <row r="14" spans="2:16" s="3" customFormat="1" ht="19.5" customHeight="1">
      <c r="B14" s="36" t="s">
        <v>24</v>
      </c>
      <c r="C14" s="37">
        <v>515</v>
      </c>
      <c r="D14" s="37">
        <v>514</v>
      </c>
      <c r="E14" s="37">
        <v>514</v>
      </c>
      <c r="F14" s="37"/>
      <c r="G14" s="39"/>
      <c r="H14" s="39">
        <v>720</v>
      </c>
      <c r="I14" s="15">
        <f t="shared" si="5"/>
        <v>334150</v>
      </c>
      <c r="J14" s="15">
        <v>267280</v>
      </c>
      <c r="K14" s="15">
        <v>33410</v>
      </c>
      <c r="L14" s="15">
        <v>33460</v>
      </c>
      <c r="M14" s="15">
        <f t="shared" si="4"/>
        <v>35978</v>
      </c>
      <c r="N14" s="15">
        <v>28784</v>
      </c>
      <c r="O14" s="15">
        <v>3598</v>
      </c>
      <c r="P14" s="15">
        <v>3596</v>
      </c>
    </row>
    <row r="15" spans="2:16" s="25" customFormat="1" ht="19.5" customHeight="1">
      <c r="B15" s="43" t="s">
        <v>25</v>
      </c>
      <c r="C15" s="44"/>
      <c r="D15" s="44">
        <v>1</v>
      </c>
      <c r="E15" s="44"/>
      <c r="F15" s="44">
        <v>1</v>
      </c>
      <c r="G15" s="45"/>
      <c r="H15" s="45">
        <v>6000</v>
      </c>
      <c r="I15" s="15">
        <f t="shared" si="5"/>
        <v>6000</v>
      </c>
      <c r="J15" s="74">
        <v>4800</v>
      </c>
      <c r="K15" s="74">
        <v>600</v>
      </c>
      <c r="L15" s="74">
        <v>600</v>
      </c>
      <c r="M15" s="15">
        <f t="shared" si="4"/>
        <v>0</v>
      </c>
      <c r="N15" s="15">
        <v>0</v>
      </c>
      <c r="O15" s="15">
        <v>0</v>
      </c>
      <c r="P15" s="15">
        <v>0</v>
      </c>
    </row>
    <row r="16" spans="2:16" s="22" customFormat="1" ht="19.5" customHeight="1">
      <c r="B16" s="46" t="s">
        <v>26</v>
      </c>
      <c r="C16" s="47">
        <f>SUM(C17:C28)</f>
        <v>673</v>
      </c>
      <c r="D16" s="47">
        <f>SUM(D17:D28)</f>
        <v>1290</v>
      </c>
      <c r="E16" s="47">
        <f>SUM(E17:E28)</f>
        <v>1287</v>
      </c>
      <c r="F16" s="47">
        <f>SUM(F17:F28)</f>
        <v>3</v>
      </c>
      <c r="G16" s="47">
        <f>SUM(G17:G28)</f>
        <v>0</v>
      </c>
      <c r="H16" s="47"/>
      <c r="I16" s="72">
        <f>SUM(I17:I28)</f>
        <v>854635</v>
      </c>
      <c r="J16" s="72">
        <f aca="true" t="shared" si="6" ref="J16:P16">SUM(J17:J28)</f>
        <v>683640</v>
      </c>
      <c r="K16" s="72">
        <f t="shared" si="6"/>
        <v>85455</v>
      </c>
      <c r="L16" s="72">
        <f t="shared" si="6"/>
        <v>85540</v>
      </c>
      <c r="M16" s="72">
        <f t="shared" si="6"/>
        <v>90293</v>
      </c>
      <c r="N16" s="72">
        <f t="shared" si="6"/>
        <v>72072</v>
      </c>
      <c r="O16" s="72">
        <f t="shared" si="6"/>
        <v>9009</v>
      </c>
      <c r="P16" s="72">
        <f t="shared" si="6"/>
        <v>9212</v>
      </c>
    </row>
    <row r="17" spans="2:16" s="3" customFormat="1" ht="19.5" customHeight="1">
      <c r="B17" s="48" t="s">
        <v>27</v>
      </c>
      <c r="C17" s="49">
        <v>19</v>
      </c>
      <c r="D17" s="39">
        <v>100</v>
      </c>
      <c r="E17" s="39">
        <v>100</v>
      </c>
      <c r="F17" s="39"/>
      <c r="G17" s="39"/>
      <c r="H17" s="39">
        <v>720</v>
      </c>
      <c r="I17" s="15">
        <f aca="true" t="shared" si="7" ref="I17:I28">SUM(J17:L17)</f>
        <v>65000</v>
      </c>
      <c r="J17" s="15">
        <v>52000</v>
      </c>
      <c r="K17" s="15">
        <v>6500</v>
      </c>
      <c r="L17" s="15">
        <v>6500</v>
      </c>
      <c r="M17" s="15">
        <f aca="true" t="shared" si="8" ref="M17:M28">SUM(N17:P17)</f>
        <v>7000</v>
      </c>
      <c r="N17" s="15">
        <v>5600</v>
      </c>
      <c r="O17" s="15">
        <v>700</v>
      </c>
      <c r="P17" s="15">
        <v>700</v>
      </c>
    </row>
    <row r="18" spans="2:16" s="3" customFormat="1" ht="19.5" customHeight="1">
      <c r="B18" s="48" t="s">
        <v>28</v>
      </c>
      <c r="C18" s="49">
        <v>389</v>
      </c>
      <c r="D18" s="50">
        <v>387</v>
      </c>
      <c r="E18" s="37">
        <v>387</v>
      </c>
      <c r="F18" s="50"/>
      <c r="G18" s="39"/>
      <c r="H18" s="39">
        <v>720</v>
      </c>
      <c r="I18" s="15">
        <f t="shared" si="7"/>
        <v>251635</v>
      </c>
      <c r="J18" s="15">
        <v>201240</v>
      </c>
      <c r="K18" s="15">
        <v>25155</v>
      </c>
      <c r="L18" s="15">
        <v>25240</v>
      </c>
      <c r="M18" s="15">
        <f t="shared" si="8"/>
        <v>27293</v>
      </c>
      <c r="N18" s="15">
        <v>21672</v>
      </c>
      <c r="O18" s="15">
        <v>2709</v>
      </c>
      <c r="P18" s="15">
        <v>2912</v>
      </c>
    </row>
    <row r="19" spans="2:155" s="23" customFormat="1" ht="19.5" customHeight="1">
      <c r="B19" s="51" t="s">
        <v>29</v>
      </c>
      <c r="C19" s="52"/>
      <c r="D19" s="53">
        <v>2</v>
      </c>
      <c r="E19" s="38"/>
      <c r="F19" s="53">
        <v>2</v>
      </c>
      <c r="G19" s="41"/>
      <c r="H19" s="41">
        <v>6000</v>
      </c>
      <c r="I19" s="15">
        <f t="shared" si="7"/>
        <v>12000</v>
      </c>
      <c r="J19" s="73">
        <v>9600</v>
      </c>
      <c r="K19" s="73">
        <v>1200</v>
      </c>
      <c r="L19" s="73">
        <v>1200</v>
      </c>
      <c r="M19" s="15">
        <f t="shared" si="8"/>
        <v>0</v>
      </c>
      <c r="N19" s="15">
        <v>0</v>
      </c>
      <c r="O19" s="15">
        <v>0</v>
      </c>
      <c r="P19" s="15">
        <v>0</v>
      </c>
      <c r="EV19" s="75"/>
      <c r="EW19" s="75"/>
      <c r="EX19" s="75"/>
      <c r="EY19" s="75"/>
    </row>
    <row r="20" spans="2:16" s="3" customFormat="1" ht="19.5" customHeight="1">
      <c r="B20" s="48" t="s">
        <v>30</v>
      </c>
      <c r="C20" s="50">
        <v>29</v>
      </c>
      <c r="D20" s="39">
        <v>100</v>
      </c>
      <c r="E20" s="37">
        <v>100</v>
      </c>
      <c r="F20" s="39"/>
      <c r="G20" s="39"/>
      <c r="H20" s="39">
        <v>720</v>
      </c>
      <c r="I20" s="15">
        <f t="shared" si="7"/>
        <v>65000</v>
      </c>
      <c r="J20" s="15">
        <v>52000</v>
      </c>
      <c r="K20" s="15">
        <v>6500</v>
      </c>
      <c r="L20" s="15">
        <v>6500</v>
      </c>
      <c r="M20" s="15">
        <f t="shared" si="8"/>
        <v>7000</v>
      </c>
      <c r="N20" s="15">
        <v>5600</v>
      </c>
      <c r="O20" s="15">
        <v>700</v>
      </c>
      <c r="P20" s="15">
        <v>700</v>
      </c>
    </row>
    <row r="21" spans="2:16" s="3" customFormat="1" ht="19.5" customHeight="1">
      <c r="B21" s="48" t="s">
        <v>31</v>
      </c>
      <c r="C21" s="50">
        <v>23</v>
      </c>
      <c r="D21" s="39">
        <v>100</v>
      </c>
      <c r="E21" s="37">
        <v>100</v>
      </c>
      <c r="F21" s="39"/>
      <c r="G21" s="39"/>
      <c r="H21" s="39">
        <v>720</v>
      </c>
      <c r="I21" s="15">
        <f t="shared" si="7"/>
        <v>65000</v>
      </c>
      <c r="J21" s="15">
        <v>52000</v>
      </c>
      <c r="K21" s="15">
        <v>6500</v>
      </c>
      <c r="L21" s="15">
        <v>6500</v>
      </c>
      <c r="M21" s="15">
        <f t="shared" si="8"/>
        <v>7000</v>
      </c>
      <c r="N21" s="15">
        <v>5600</v>
      </c>
      <c r="O21" s="15">
        <v>700</v>
      </c>
      <c r="P21" s="15">
        <v>700</v>
      </c>
    </row>
    <row r="22" spans="2:155" s="23" customFormat="1" ht="19.5" customHeight="1">
      <c r="B22" s="51" t="s">
        <v>32</v>
      </c>
      <c r="C22" s="52"/>
      <c r="D22" s="53">
        <v>1</v>
      </c>
      <c r="E22" s="38"/>
      <c r="F22" s="53">
        <v>1</v>
      </c>
      <c r="G22" s="41"/>
      <c r="H22" s="41">
        <v>6000</v>
      </c>
      <c r="I22" s="15">
        <f t="shared" si="7"/>
        <v>6000</v>
      </c>
      <c r="J22" s="73">
        <v>4800</v>
      </c>
      <c r="K22" s="73">
        <v>600</v>
      </c>
      <c r="L22" s="73">
        <v>600</v>
      </c>
      <c r="M22" s="15">
        <f t="shared" si="8"/>
        <v>0</v>
      </c>
      <c r="N22" s="15">
        <v>0</v>
      </c>
      <c r="O22" s="15">
        <v>0</v>
      </c>
      <c r="P22" s="15">
        <v>0</v>
      </c>
      <c r="EV22" s="75"/>
      <c r="EW22" s="75"/>
      <c r="EX22" s="75"/>
      <c r="EY22" s="75"/>
    </row>
    <row r="23" spans="2:16" s="3" customFormat="1" ht="19.5" customHeight="1">
      <c r="B23" s="48" t="s">
        <v>33</v>
      </c>
      <c r="C23" s="50">
        <v>33</v>
      </c>
      <c r="D23" s="39">
        <v>100</v>
      </c>
      <c r="E23" s="37">
        <v>100</v>
      </c>
      <c r="F23" s="39"/>
      <c r="G23" s="39"/>
      <c r="H23" s="39">
        <v>720</v>
      </c>
      <c r="I23" s="15">
        <f t="shared" si="7"/>
        <v>65000</v>
      </c>
      <c r="J23" s="15">
        <v>52000</v>
      </c>
      <c r="K23" s="15">
        <v>6500</v>
      </c>
      <c r="L23" s="15">
        <v>6500</v>
      </c>
      <c r="M23" s="15">
        <f t="shared" si="8"/>
        <v>7000</v>
      </c>
      <c r="N23" s="15">
        <v>5600</v>
      </c>
      <c r="O23" s="15">
        <v>700</v>
      </c>
      <c r="P23" s="15">
        <v>700</v>
      </c>
    </row>
    <row r="24" spans="2:16" s="3" customFormat="1" ht="19.5" customHeight="1">
      <c r="B24" s="48" t="s">
        <v>34</v>
      </c>
      <c r="C24" s="50">
        <v>18</v>
      </c>
      <c r="D24" s="39">
        <v>100</v>
      </c>
      <c r="E24" s="37">
        <v>100</v>
      </c>
      <c r="F24" s="39"/>
      <c r="G24" s="39"/>
      <c r="H24" s="39">
        <v>720</v>
      </c>
      <c r="I24" s="15">
        <f t="shared" si="7"/>
        <v>65000</v>
      </c>
      <c r="J24" s="15">
        <v>52000</v>
      </c>
      <c r="K24" s="15">
        <v>6500</v>
      </c>
      <c r="L24" s="15">
        <v>6500</v>
      </c>
      <c r="M24" s="15">
        <f t="shared" si="8"/>
        <v>7000</v>
      </c>
      <c r="N24" s="15">
        <v>5600</v>
      </c>
      <c r="O24" s="15">
        <v>700</v>
      </c>
      <c r="P24" s="15">
        <v>700</v>
      </c>
    </row>
    <row r="25" spans="2:16" s="3" customFormat="1" ht="19.5" customHeight="1">
      <c r="B25" s="48" t="s">
        <v>35</v>
      </c>
      <c r="C25" s="50">
        <v>39</v>
      </c>
      <c r="D25" s="39">
        <v>100</v>
      </c>
      <c r="E25" s="37">
        <v>100</v>
      </c>
      <c r="F25" s="39"/>
      <c r="G25" s="39"/>
      <c r="H25" s="39">
        <v>720</v>
      </c>
      <c r="I25" s="15">
        <f t="shared" si="7"/>
        <v>65000</v>
      </c>
      <c r="J25" s="15">
        <v>52000</v>
      </c>
      <c r="K25" s="15">
        <v>6500</v>
      </c>
      <c r="L25" s="15">
        <v>6500</v>
      </c>
      <c r="M25" s="15">
        <f t="shared" si="8"/>
        <v>7000</v>
      </c>
      <c r="N25" s="15">
        <v>5600</v>
      </c>
      <c r="O25" s="15">
        <v>700</v>
      </c>
      <c r="P25" s="15">
        <v>700</v>
      </c>
    </row>
    <row r="26" spans="2:16" s="3" customFormat="1" ht="19.5" customHeight="1">
      <c r="B26" s="48" t="s">
        <v>36</v>
      </c>
      <c r="C26" s="50">
        <v>90</v>
      </c>
      <c r="D26" s="39">
        <v>100</v>
      </c>
      <c r="E26" s="37">
        <v>100</v>
      </c>
      <c r="F26" s="39"/>
      <c r="G26" s="39"/>
      <c r="H26" s="39">
        <v>720</v>
      </c>
      <c r="I26" s="15">
        <f t="shared" si="7"/>
        <v>65000</v>
      </c>
      <c r="J26" s="15">
        <v>52000</v>
      </c>
      <c r="K26" s="15">
        <v>6500</v>
      </c>
      <c r="L26" s="15">
        <v>6500</v>
      </c>
      <c r="M26" s="15">
        <f t="shared" si="8"/>
        <v>7000</v>
      </c>
      <c r="N26" s="15">
        <v>5600</v>
      </c>
      <c r="O26" s="15">
        <v>700</v>
      </c>
      <c r="P26" s="15">
        <v>700</v>
      </c>
    </row>
    <row r="27" spans="2:16" s="3" customFormat="1" ht="19.5" customHeight="1">
      <c r="B27" s="48" t="s">
        <v>37</v>
      </c>
      <c r="C27" s="50">
        <v>27</v>
      </c>
      <c r="D27" s="39">
        <v>100</v>
      </c>
      <c r="E27" s="37">
        <v>100</v>
      </c>
      <c r="F27" s="39"/>
      <c r="G27" s="39"/>
      <c r="H27" s="39">
        <v>720</v>
      </c>
      <c r="I27" s="15">
        <f t="shared" si="7"/>
        <v>65000</v>
      </c>
      <c r="J27" s="15">
        <v>52000</v>
      </c>
      <c r="K27" s="15">
        <v>6500</v>
      </c>
      <c r="L27" s="15">
        <v>6500</v>
      </c>
      <c r="M27" s="15">
        <f t="shared" si="8"/>
        <v>7000</v>
      </c>
      <c r="N27" s="15">
        <v>5600</v>
      </c>
      <c r="O27" s="15">
        <v>700</v>
      </c>
      <c r="P27" s="15">
        <v>700</v>
      </c>
    </row>
    <row r="28" spans="2:16" s="3" customFormat="1" ht="19.5" customHeight="1">
      <c r="B28" s="48" t="s">
        <v>38</v>
      </c>
      <c r="C28" s="50">
        <v>6</v>
      </c>
      <c r="D28" s="39">
        <v>100</v>
      </c>
      <c r="E28" s="37">
        <v>100</v>
      </c>
      <c r="F28" s="39"/>
      <c r="G28" s="39"/>
      <c r="H28" s="39">
        <v>720</v>
      </c>
      <c r="I28" s="15">
        <f t="shared" si="7"/>
        <v>65000</v>
      </c>
      <c r="J28" s="15">
        <v>52000</v>
      </c>
      <c r="K28" s="15">
        <v>6500</v>
      </c>
      <c r="L28" s="15">
        <v>6500</v>
      </c>
      <c r="M28" s="15">
        <f t="shared" si="8"/>
        <v>7000</v>
      </c>
      <c r="N28" s="15">
        <v>5600</v>
      </c>
      <c r="O28" s="15">
        <v>700</v>
      </c>
      <c r="P28" s="15">
        <v>700</v>
      </c>
    </row>
    <row r="29" spans="2:16" s="22" customFormat="1" ht="19.5" customHeight="1">
      <c r="B29" s="54" t="s">
        <v>39</v>
      </c>
      <c r="C29" s="55">
        <f>SUM(C30:C40)</f>
        <v>677</v>
      </c>
      <c r="D29" s="55">
        <f>SUM(D30:D40)</f>
        <v>1147</v>
      </c>
      <c r="E29" s="55">
        <f>SUM(E30:E40)</f>
        <v>1136</v>
      </c>
      <c r="F29" s="55">
        <f>SUM(F30:F40)</f>
        <v>7</v>
      </c>
      <c r="G29" s="55">
        <f>SUM(G30:G40)</f>
        <v>4</v>
      </c>
      <c r="H29" s="55"/>
      <c r="I29" s="55">
        <f>SUM(I30:I40)</f>
        <v>804595</v>
      </c>
      <c r="J29" s="55">
        <f aca="true" t="shared" si="9" ref="J29:P29">SUM(J30:J40)</f>
        <v>643520</v>
      </c>
      <c r="K29" s="55">
        <f t="shared" si="9"/>
        <v>80440</v>
      </c>
      <c r="L29" s="55">
        <f t="shared" si="9"/>
        <v>80635</v>
      </c>
      <c r="M29" s="55">
        <f t="shared" si="9"/>
        <v>79421</v>
      </c>
      <c r="N29" s="55">
        <f t="shared" si="9"/>
        <v>63616</v>
      </c>
      <c r="O29" s="55">
        <f t="shared" si="9"/>
        <v>7952</v>
      </c>
      <c r="P29" s="55">
        <f t="shared" si="9"/>
        <v>7853</v>
      </c>
    </row>
    <row r="30" spans="2:16" s="3" customFormat="1" ht="19.5" customHeight="1">
      <c r="B30" s="56" t="s">
        <v>40</v>
      </c>
      <c r="C30" s="57">
        <v>544</v>
      </c>
      <c r="D30" s="57">
        <v>536</v>
      </c>
      <c r="E30" s="37">
        <v>536</v>
      </c>
      <c r="F30" s="57"/>
      <c r="G30" s="39"/>
      <c r="H30" s="39">
        <v>720</v>
      </c>
      <c r="I30" s="15">
        <f aca="true" t="shared" si="10" ref="I30:I40">SUM(J30:L30)</f>
        <v>348595</v>
      </c>
      <c r="J30" s="15">
        <v>278720</v>
      </c>
      <c r="K30" s="15">
        <v>34840</v>
      </c>
      <c r="L30" s="15">
        <v>35035</v>
      </c>
      <c r="M30" s="15">
        <f aca="true" t="shared" si="11" ref="M30:M40">SUM(N30:P30)</f>
        <v>37421</v>
      </c>
      <c r="N30" s="15">
        <v>30016</v>
      </c>
      <c r="O30" s="15">
        <v>3752</v>
      </c>
      <c r="P30" s="15">
        <v>3653</v>
      </c>
    </row>
    <row r="31" spans="2:155" s="23" customFormat="1" ht="19.5" customHeight="1">
      <c r="B31" s="58" t="s">
        <v>41</v>
      </c>
      <c r="C31" s="59"/>
      <c r="D31" s="59">
        <v>8</v>
      </c>
      <c r="E31" s="38"/>
      <c r="F31" s="59">
        <v>4</v>
      </c>
      <c r="G31" s="41">
        <v>4</v>
      </c>
      <c r="H31" s="41">
        <v>6000</v>
      </c>
      <c r="I31" s="15">
        <f t="shared" si="10"/>
        <v>48000</v>
      </c>
      <c r="J31" s="73">
        <v>38400</v>
      </c>
      <c r="K31" s="73">
        <v>4800</v>
      </c>
      <c r="L31" s="73">
        <v>4800</v>
      </c>
      <c r="M31" s="15">
        <f t="shared" si="11"/>
        <v>0</v>
      </c>
      <c r="N31" s="15">
        <v>0</v>
      </c>
      <c r="O31" s="15">
        <v>0</v>
      </c>
      <c r="P31" s="15">
        <v>0</v>
      </c>
      <c r="EV31" s="75"/>
      <c r="EW31" s="75"/>
      <c r="EX31" s="75"/>
      <c r="EY31" s="75"/>
    </row>
    <row r="32" spans="2:16" s="3" customFormat="1" ht="19.5" customHeight="1">
      <c r="B32" s="56" t="s">
        <v>42</v>
      </c>
      <c r="C32" s="57">
        <v>33</v>
      </c>
      <c r="D32" s="39">
        <v>100</v>
      </c>
      <c r="E32" s="37">
        <v>100</v>
      </c>
      <c r="F32" s="39"/>
      <c r="G32" s="39"/>
      <c r="H32" s="39">
        <v>720</v>
      </c>
      <c r="I32" s="15">
        <f t="shared" si="10"/>
        <v>65000</v>
      </c>
      <c r="J32" s="15">
        <v>52000</v>
      </c>
      <c r="K32" s="15">
        <v>6500</v>
      </c>
      <c r="L32" s="15">
        <v>6500</v>
      </c>
      <c r="M32" s="15">
        <f t="shared" si="11"/>
        <v>7000</v>
      </c>
      <c r="N32" s="15">
        <v>5600</v>
      </c>
      <c r="O32" s="15">
        <v>700</v>
      </c>
      <c r="P32" s="15">
        <v>700</v>
      </c>
    </row>
    <row r="33" spans="2:182" s="23" customFormat="1" ht="19.5" customHeight="1">
      <c r="B33" s="58" t="s">
        <v>43</v>
      </c>
      <c r="C33" s="59"/>
      <c r="D33" s="41">
        <v>1</v>
      </c>
      <c r="E33" s="38"/>
      <c r="F33" s="41">
        <v>1</v>
      </c>
      <c r="G33" s="41"/>
      <c r="H33" s="41">
        <v>6000</v>
      </c>
      <c r="I33" s="15">
        <f t="shared" si="10"/>
        <v>6000</v>
      </c>
      <c r="J33" s="73">
        <v>4800</v>
      </c>
      <c r="K33" s="73">
        <v>600</v>
      </c>
      <c r="L33" s="73">
        <v>600</v>
      </c>
      <c r="M33" s="15">
        <f t="shared" si="11"/>
        <v>0</v>
      </c>
      <c r="N33" s="15">
        <v>0</v>
      </c>
      <c r="O33" s="15">
        <v>0</v>
      </c>
      <c r="P33" s="15">
        <v>0</v>
      </c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</row>
    <row r="34" spans="2:16" s="3" customFormat="1" ht="19.5" customHeight="1">
      <c r="B34" s="56" t="s">
        <v>44</v>
      </c>
      <c r="C34" s="57">
        <v>21</v>
      </c>
      <c r="D34" s="39">
        <v>100</v>
      </c>
      <c r="E34" s="37">
        <v>100</v>
      </c>
      <c r="F34" s="39"/>
      <c r="G34" s="39"/>
      <c r="H34" s="39">
        <v>720</v>
      </c>
      <c r="I34" s="15">
        <f t="shared" si="10"/>
        <v>65000</v>
      </c>
      <c r="J34" s="15">
        <v>52000</v>
      </c>
      <c r="K34" s="15">
        <v>6500</v>
      </c>
      <c r="L34" s="15">
        <v>6500</v>
      </c>
      <c r="M34" s="15">
        <f t="shared" si="11"/>
        <v>7000</v>
      </c>
      <c r="N34" s="15">
        <v>5600</v>
      </c>
      <c r="O34" s="15">
        <v>700</v>
      </c>
      <c r="P34" s="15">
        <v>700</v>
      </c>
    </row>
    <row r="35" spans="2:16" s="3" customFormat="1" ht="19.5" customHeight="1">
      <c r="B35" s="56" t="s">
        <v>45</v>
      </c>
      <c r="C35" s="57">
        <v>19</v>
      </c>
      <c r="D35" s="39">
        <v>100</v>
      </c>
      <c r="E35" s="37">
        <v>100</v>
      </c>
      <c r="F35" s="39"/>
      <c r="G35" s="39"/>
      <c r="H35" s="39">
        <v>720</v>
      </c>
      <c r="I35" s="15">
        <f t="shared" si="10"/>
        <v>65000</v>
      </c>
      <c r="J35" s="15">
        <v>52000</v>
      </c>
      <c r="K35" s="15">
        <v>6500</v>
      </c>
      <c r="L35" s="15">
        <v>6500</v>
      </c>
      <c r="M35" s="15">
        <f t="shared" si="11"/>
        <v>7000</v>
      </c>
      <c r="N35" s="15">
        <v>5600</v>
      </c>
      <c r="O35" s="15">
        <v>700</v>
      </c>
      <c r="P35" s="15">
        <v>700</v>
      </c>
    </row>
    <row r="36" spans="2:16" s="3" customFormat="1" ht="19.5" customHeight="1">
      <c r="B36" s="56" t="s">
        <v>46</v>
      </c>
      <c r="C36" s="57">
        <v>13</v>
      </c>
      <c r="D36" s="39">
        <v>100</v>
      </c>
      <c r="E36" s="37">
        <v>100</v>
      </c>
      <c r="F36" s="39"/>
      <c r="G36" s="39"/>
      <c r="H36" s="39">
        <v>720</v>
      </c>
      <c r="I36" s="15">
        <f t="shared" si="10"/>
        <v>65000</v>
      </c>
      <c r="J36" s="15">
        <v>52000</v>
      </c>
      <c r="K36" s="15">
        <v>6500</v>
      </c>
      <c r="L36" s="15">
        <v>6500</v>
      </c>
      <c r="M36" s="15">
        <f t="shared" si="11"/>
        <v>7000</v>
      </c>
      <c r="N36" s="15">
        <v>5600</v>
      </c>
      <c r="O36" s="15">
        <v>700</v>
      </c>
      <c r="P36" s="15">
        <v>700</v>
      </c>
    </row>
    <row r="37" spans="2:155" s="23" customFormat="1" ht="19.5" customHeight="1">
      <c r="B37" s="58" t="s">
        <v>47</v>
      </c>
      <c r="C37" s="59"/>
      <c r="D37" s="41">
        <v>1</v>
      </c>
      <c r="E37" s="38"/>
      <c r="F37" s="38">
        <v>1</v>
      </c>
      <c r="G37" s="41"/>
      <c r="H37" s="41">
        <v>6000</v>
      </c>
      <c r="I37" s="15">
        <f t="shared" si="10"/>
        <v>6000</v>
      </c>
      <c r="J37" s="73">
        <v>4800</v>
      </c>
      <c r="K37" s="73">
        <v>600</v>
      </c>
      <c r="L37" s="73">
        <v>600</v>
      </c>
      <c r="M37" s="15">
        <f t="shared" si="11"/>
        <v>0</v>
      </c>
      <c r="N37" s="15">
        <v>0</v>
      </c>
      <c r="O37" s="15">
        <v>0</v>
      </c>
      <c r="P37" s="15">
        <v>0</v>
      </c>
      <c r="EV37" s="75"/>
      <c r="EW37" s="75"/>
      <c r="EX37" s="75"/>
      <c r="EY37" s="75"/>
    </row>
    <row r="38" spans="2:16" s="3" customFormat="1" ht="19.5" customHeight="1">
      <c r="B38" s="56" t="s">
        <v>48</v>
      </c>
      <c r="C38" s="57">
        <v>4</v>
      </c>
      <c r="D38" s="39">
        <v>100</v>
      </c>
      <c r="E38" s="37">
        <v>100</v>
      </c>
      <c r="F38" s="39"/>
      <c r="G38" s="39"/>
      <c r="H38" s="39">
        <v>720</v>
      </c>
      <c r="I38" s="15">
        <f t="shared" si="10"/>
        <v>65000</v>
      </c>
      <c r="J38" s="15">
        <v>52000</v>
      </c>
      <c r="K38" s="15">
        <v>6500</v>
      </c>
      <c r="L38" s="15">
        <v>6500</v>
      </c>
      <c r="M38" s="15">
        <f t="shared" si="11"/>
        <v>7000</v>
      </c>
      <c r="N38" s="15">
        <v>5600</v>
      </c>
      <c r="O38" s="15">
        <v>700</v>
      </c>
      <c r="P38" s="15">
        <v>700</v>
      </c>
    </row>
    <row r="39" spans="2:16" s="3" customFormat="1" ht="19.5" customHeight="1">
      <c r="B39" s="56" t="s">
        <v>49</v>
      </c>
      <c r="C39" s="57">
        <v>43</v>
      </c>
      <c r="D39" s="39">
        <v>100</v>
      </c>
      <c r="E39" s="37">
        <v>100</v>
      </c>
      <c r="F39" s="57"/>
      <c r="G39" s="39"/>
      <c r="H39" s="39">
        <v>720</v>
      </c>
      <c r="I39" s="15">
        <f t="shared" si="10"/>
        <v>65000</v>
      </c>
      <c r="J39" s="15">
        <v>52000</v>
      </c>
      <c r="K39" s="15">
        <v>6500</v>
      </c>
      <c r="L39" s="15">
        <v>6500</v>
      </c>
      <c r="M39" s="15">
        <f t="shared" si="11"/>
        <v>7000</v>
      </c>
      <c r="N39" s="15">
        <v>5600</v>
      </c>
      <c r="O39" s="15">
        <v>700</v>
      </c>
      <c r="P39" s="15">
        <v>700</v>
      </c>
    </row>
    <row r="40" spans="2:221" s="23" customFormat="1" ht="19.5" customHeight="1">
      <c r="B40" s="58" t="s">
        <v>50</v>
      </c>
      <c r="C40" s="59"/>
      <c r="D40" s="59">
        <v>1</v>
      </c>
      <c r="E40" s="38"/>
      <c r="F40" s="59">
        <v>1</v>
      </c>
      <c r="G40" s="41"/>
      <c r="H40" s="41">
        <v>6000</v>
      </c>
      <c r="I40" s="15">
        <f t="shared" si="10"/>
        <v>6000</v>
      </c>
      <c r="J40" s="73">
        <v>4800</v>
      </c>
      <c r="K40" s="73">
        <v>600</v>
      </c>
      <c r="L40" s="73">
        <v>600</v>
      </c>
      <c r="M40" s="15">
        <f t="shared" si="11"/>
        <v>0</v>
      </c>
      <c r="N40" s="15">
        <v>0</v>
      </c>
      <c r="O40" s="15">
        <v>0</v>
      </c>
      <c r="P40" s="15">
        <v>0</v>
      </c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</row>
    <row r="41" spans="2:16" s="22" customFormat="1" ht="19.5" customHeight="1">
      <c r="B41" s="54" t="s">
        <v>51</v>
      </c>
      <c r="C41" s="55">
        <f>SUM(C42:C47)</f>
        <v>713</v>
      </c>
      <c r="D41" s="55">
        <f>SUM(D42:D47)</f>
        <v>1042</v>
      </c>
      <c r="E41" s="55">
        <f>SUM(E42:E47)</f>
        <v>1040</v>
      </c>
      <c r="F41" s="55">
        <f>SUM(F42:F47)</f>
        <v>1</v>
      </c>
      <c r="G41" s="55">
        <f>SUM(G42:G47)</f>
        <v>1</v>
      </c>
      <c r="H41" s="55"/>
      <c r="I41" s="55">
        <f>SUM(I42:I47)</f>
        <v>688065</v>
      </c>
      <c r="J41" s="55">
        <f aca="true" t="shared" si="12" ref="J41:P41">SUM(J42:J47)</f>
        <v>550400</v>
      </c>
      <c r="K41" s="55">
        <f t="shared" si="12"/>
        <v>68800</v>
      </c>
      <c r="L41" s="55">
        <f t="shared" si="12"/>
        <v>68865</v>
      </c>
      <c r="M41" s="55">
        <f t="shared" si="12"/>
        <v>72801</v>
      </c>
      <c r="N41" s="55">
        <f t="shared" si="12"/>
        <v>58240</v>
      </c>
      <c r="O41" s="55">
        <f t="shared" si="12"/>
        <v>7280</v>
      </c>
      <c r="P41" s="55">
        <f t="shared" si="12"/>
        <v>7281</v>
      </c>
    </row>
    <row r="42" spans="2:16" s="3" customFormat="1" ht="19.5" customHeight="1">
      <c r="B42" s="60" t="s">
        <v>52</v>
      </c>
      <c r="C42" s="61">
        <v>642</v>
      </c>
      <c r="D42" s="61">
        <v>640</v>
      </c>
      <c r="E42" s="37">
        <v>640</v>
      </c>
      <c r="F42" s="61"/>
      <c r="G42" s="39"/>
      <c r="H42" s="39">
        <v>720</v>
      </c>
      <c r="I42" s="15">
        <f aca="true" t="shared" si="13" ref="I42:I47">SUM(J42:L42)</f>
        <v>416065</v>
      </c>
      <c r="J42" s="15">
        <v>332800</v>
      </c>
      <c r="K42" s="15">
        <v>41600</v>
      </c>
      <c r="L42" s="15">
        <v>41665</v>
      </c>
      <c r="M42" s="15">
        <f aca="true" t="shared" si="14" ref="M42:M47">SUM(N42:P42)</f>
        <v>44801</v>
      </c>
      <c r="N42" s="15">
        <v>35840</v>
      </c>
      <c r="O42" s="15">
        <v>4480</v>
      </c>
      <c r="P42" s="15">
        <v>4481</v>
      </c>
    </row>
    <row r="43" spans="2:155" s="23" customFormat="1" ht="19.5" customHeight="1">
      <c r="B43" s="58" t="s">
        <v>53</v>
      </c>
      <c r="C43" s="62"/>
      <c r="D43" s="62">
        <v>2</v>
      </c>
      <c r="E43" s="38"/>
      <c r="F43" s="38">
        <v>1</v>
      </c>
      <c r="G43" s="41">
        <v>1</v>
      </c>
      <c r="H43" s="41">
        <v>6000</v>
      </c>
      <c r="I43" s="15">
        <f t="shared" si="13"/>
        <v>12000</v>
      </c>
      <c r="J43" s="73">
        <v>9600</v>
      </c>
      <c r="K43" s="73">
        <v>1200</v>
      </c>
      <c r="L43" s="73">
        <v>1200</v>
      </c>
      <c r="M43" s="15">
        <f t="shared" si="14"/>
        <v>0</v>
      </c>
      <c r="N43" s="15">
        <v>0</v>
      </c>
      <c r="O43" s="15">
        <v>0</v>
      </c>
      <c r="P43" s="15">
        <v>0</v>
      </c>
      <c r="EV43" s="75"/>
      <c r="EW43" s="75"/>
      <c r="EX43" s="75"/>
      <c r="EY43" s="75"/>
    </row>
    <row r="44" spans="2:16" s="3" customFormat="1" ht="19.5" customHeight="1">
      <c r="B44" s="60" t="s">
        <v>54</v>
      </c>
      <c r="C44" s="61">
        <v>18</v>
      </c>
      <c r="D44" s="39">
        <v>100</v>
      </c>
      <c r="E44" s="37">
        <v>100</v>
      </c>
      <c r="F44" s="39"/>
      <c r="G44" s="39"/>
      <c r="H44" s="39">
        <v>720</v>
      </c>
      <c r="I44" s="15">
        <f t="shared" si="13"/>
        <v>65000</v>
      </c>
      <c r="J44" s="15">
        <v>52000</v>
      </c>
      <c r="K44" s="15">
        <v>6500</v>
      </c>
      <c r="L44" s="15">
        <v>6500</v>
      </c>
      <c r="M44" s="15">
        <f t="shared" si="14"/>
        <v>7000</v>
      </c>
      <c r="N44" s="15">
        <v>5600</v>
      </c>
      <c r="O44" s="15">
        <v>700</v>
      </c>
      <c r="P44" s="15">
        <v>700</v>
      </c>
    </row>
    <row r="45" spans="2:16" s="3" customFormat="1" ht="19.5" customHeight="1">
      <c r="B45" s="60" t="s">
        <v>55</v>
      </c>
      <c r="C45" s="61">
        <v>37</v>
      </c>
      <c r="D45" s="39">
        <v>100</v>
      </c>
      <c r="E45" s="37">
        <v>100</v>
      </c>
      <c r="F45" s="39"/>
      <c r="G45" s="39"/>
      <c r="H45" s="39">
        <v>720</v>
      </c>
      <c r="I45" s="15">
        <f t="shared" si="13"/>
        <v>65000</v>
      </c>
      <c r="J45" s="15">
        <v>52000</v>
      </c>
      <c r="K45" s="15">
        <v>6500</v>
      </c>
      <c r="L45" s="15">
        <v>6500</v>
      </c>
      <c r="M45" s="15">
        <f t="shared" si="14"/>
        <v>7000</v>
      </c>
      <c r="N45" s="15">
        <v>5600</v>
      </c>
      <c r="O45" s="15">
        <v>700</v>
      </c>
      <c r="P45" s="15">
        <v>700</v>
      </c>
    </row>
    <row r="46" spans="2:16" s="3" customFormat="1" ht="19.5" customHeight="1">
      <c r="B46" s="60" t="s">
        <v>56</v>
      </c>
      <c r="C46" s="61">
        <v>6</v>
      </c>
      <c r="D46" s="39">
        <v>100</v>
      </c>
      <c r="E46" s="37">
        <v>100</v>
      </c>
      <c r="F46" s="39"/>
      <c r="G46" s="39"/>
      <c r="H46" s="39">
        <v>720</v>
      </c>
      <c r="I46" s="15">
        <f t="shared" si="13"/>
        <v>65000</v>
      </c>
      <c r="J46" s="15">
        <v>52000</v>
      </c>
      <c r="K46" s="15">
        <v>6500</v>
      </c>
      <c r="L46" s="15">
        <v>6500</v>
      </c>
      <c r="M46" s="15">
        <f t="shared" si="14"/>
        <v>7000</v>
      </c>
      <c r="N46" s="15">
        <v>5600</v>
      </c>
      <c r="O46" s="15">
        <v>700</v>
      </c>
      <c r="P46" s="15">
        <v>700</v>
      </c>
    </row>
    <row r="47" spans="2:16" s="3" customFormat="1" ht="19.5" customHeight="1">
      <c r="B47" s="60" t="s">
        <v>57</v>
      </c>
      <c r="C47" s="61">
        <v>10</v>
      </c>
      <c r="D47" s="39">
        <v>100</v>
      </c>
      <c r="E47" s="37">
        <v>100</v>
      </c>
      <c r="F47" s="39"/>
      <c r="G47" s="39"/>
      <c r="H47" s="39">
        <v>720</v>
      </c>
      <c r="I47" s="15">
        <f t="shared" si="13"/>
        <v>65000</v>
      </c>
      <c r="J47" s="15">
        <v>52000</v>
      </c>
      <c r="K47" s="15">
        <v>6500</v>
      </c>
      <c r="L47" s="15">
        <v>6500</v>
      </c>
      <c r="M47" s="15">
        <f t="shared" si="14"/>
        <v>7000</v>
      </c>
      <c r="N47" s="15">
        <v>5600</v>
      </c>
      <c r="O47" s="15">
        <v>700</v>
      </c>
      <c r="P47" s="15">
        <v>700</v>
      </c>
    </row>
    <row r="48" spans="2:16" s="22" customFormat="1" ht="19.5" customHeight="1">
      <c r="B48" s="54" t="s">
        <v>58</v>
      </c>
      <c r="C48" s="55">
        <f>SUM(C49:C59)</f>
        <v>2368</v>
      </c>
      <c r="D48" s="55">
        <f>SUM(D49:D59)</f>
        <v>2501</v>
      </c>
      <c r="E48" s="55">
        <f>SUM(E49:E59)</f>
        <v>2480</v>
      </c>
      <c r="F48" s="55">
        <f>SUM(F49:F59)</f>
        <v>16</v>
      </c>
      <c r="G48" s="55">
        <f>SUM(G49:G59)</f>
        <v>5</v>
      </c>
      <c r="H48" s="55"/>
      <c r="I48" s="55">
        <f>SUM(I49:I59)</f>
        <v>1738235</v>
      </c>
      <c r="J48" s="55">
        <f aca="true" t="shared" si="15" ref="J48:P48">SUM(J49:J59)</f>
        <v>1390400</v>
      </c>
      <c r="K48" s="55">
        <f t="shared" si="15"/>
        <v>173800</v>
      </c>
      <c r="L48" s="55">
        <f t="shared" si="15"/>
        <v>174035</v>
      </c>
      <c r="M48" s="55">
        <f t="shared" si="15"/>
        <v>173335</v>
      </c>
      <c r="N48" s="55">
        <f t="shared" si="15"/>
        <v>138880</v>
      </c>
      <c r="O48" s="55">
        <f t="shared" si="15"/>
        <v>17360</v>
      </c>
      <c r="P48" s="55">
        <f t="shared" si="15"/>
        <v>17095</v>
      </c>
    </row>
    <row r="49" spans="2:16" s="3" customFormat="1" ht="19.5" customHeight="1">
      <c r="B49" s="63" t="s">
        <v>59</v>
      </c>
      <c r="C49" s="64">
        <v>1843</v>
      </c>
      <c r="D49" s="64">
        <v>1831</v>
      </c>
      <c r="E49" s="37">
        <v>1831</v>
      </c>
      <c r="F49" s="39"/>
      <c r="G49" s="39"/>
      <c r="H49" s="39">
        <v>720</v>
      </c>
      <c r="I49" s="15">
        <f aca="true" t="shared" si="16" ref="I49:I59">SUM(J49:L49)</f>
        <v>1190385</v>
      </c>
      <c r="J49" s="15">
        <v>952120</v>
      </c>
      <c r="K49" s="15">
        <v>119015</v>
      </c>
      <c r="L49" s="15">
        <v>119250</v>
      </c>
      <c r="M49" s="15">
        <f aca="true" t="shared" si="17" ref="M49:M59">SUM(N49:P49)</f>
        <v>127905</v>
      </c>
      <c r="N49" s="15">
        <v>102536</v>
      </c>
      <c r="O49" s="15">
        <v>12817</v>
      </c>
      <c r="P49" s="15">
        <v>12552</v>
      </c>
    </row>
    <row r="50" spans="2:155" s="23" customFormat="1" ht="19.5" customHeight="1">
      <c r="B50" s="58" t="s">
        <v>60</v>
      </c>
      <c r="C50" s="65"/>
      <c r="D50" s="65">
        <v>12</v>
      </c>
      <c r="E50" s="66"/>
      <c r="F50" s="41">
        <v>8</v>
      </c>
      <c r="G50" s="41">
        <v>4</v>
      </c>
      <c r="H50" s="41">
        <v>6000</v>
      </c>
      <c r="I50" s="15">
        <f t="shared" si="16"/>
        <v>72000</v>
      </c>
      <c r="J50" s="73">
        <v>57600</v>
      </c>
      <c r="K50" s="73">
        <v>7200</v>
      </c>
      <c r="L50" s="73">
        <v>7200</v>
      </c>
      <c r="M50" s="15">
        <f t="shared" si="17"/>
        <v>0</v>
      </c>
      <c r="N50" s="15">
        <v>0</v>
      </c>
      <c r="O50" s="15">
        <v>0</v>
      </c>
      <c r="P50" s="15">
        <v>0</v>
      </c>
      <c r="EV50" s="75"/>
      <c r="EW50" s="75"/>
      <c r="EX50" s="75"/>
      <c r="EY50" s="75"/>
    </row>
    <row r="51" spans="2:16" s="3" customFormat="1" ht="19.5" customHeight="1">
      <c r="B51" s="63" t="s">
        <v>61</v>
      </c>
      <c r="C51" s="64">
        <v>177</v>
      </c>
      <c r="D51" s="64">
        <v>175</v>
      </c>
      <c r="E51" s="37">
        <v>175</v>
      </c>
      <c r="F51" s="64"/>
      <c r="G51" s="39"/>
      <c r="H51" s="39">
        <v>720</v>
      </c>
      <c r="I51" s="15">
        <f t="shared" si="16"/>
        <v>113750</v>
      </c>
      <c r="J51" s="15">
        <v>91000</v>
      </c>
      <c r="K51" s="15">
        <v>11375</v>
      </c>
      <c r="L51" s="15">
        <v>11375</v>
      </c>
      <c r="M51" s="15">
        <f t="shared" si="17"/>
        <v>12250</v>
      </c>
      <c r="N51" s="15">
        <v>9800</v>
      </c>
      <c r="O51" s="15">
        <v>1225</v>
      </c>
      <c r="P51" s="15">
        <v>1225</v>
      </c>
    </row>
    <row r="52" spans="2:155" s="23" customFormat="1" ht="19.5" customHeight="1">
      <c r="B52" s="67" t="s">
        <v>62</v>
      </c>
      <c r="C52" s="65"/>
      <c r="D52" s="65">
        <v>2</v>
      </c>
      <c r="E52" s="38"/>
      <c r="F52" s="65">
        <v>2</v>
      </c>
      <c r="G52" s="41"/>
      <c r="H52" s="41">
        <v>6000</v>
      </c>
      <c r="I52" s="15">
        <f t="shared" si="16"/>
        <v>12000</v>
      </c>
      <c r="J52" s="73">
        <v>9600</v>
      </c>
      <c r="K52" s="73">
        <v>1200</v>
      </c>
      <c r="L52" s="73">
        <v>1200</v>
      </c>
      <c r="M52" s="15">
        <f t="shared" si="17"/>
        <v>0</v>
      </c>
      <c r="N52" s="15">
        <v>0</v>
      </c>
      <c r="O52" s="15">
        <v>0</v>
      </c>
      <c r="P52" s="15">
        <v>0</v>
      </c>
      <c r="EV52" s="75"/>
      <c r="EW52" s="75"/>
      <c r="EX52" s="75"/>
      <c r="EY52" s="75"/>
    </row>
    <row r="53" spans="2:16" s="3" customFormat="1" ht="19.5" customHeight="1">
      <c r="B53" s="63" t="s">
        <v>63</v>
      </c>
      <c r="C53" s="64">
        <v>22</v>
      </c>
      <c r="D53" s="39">
        <v>100</v>
      </c>
      <c r="E53" s="37">
        <v>100</v>
      </c>
      <c r="F53" s="39"/>
      <c r="G53" s="39"/>
      <c r="H53" s="39">
        <v>720</v>
      </c>
      <c r="I53" s="15">
        <f t="shared" si="16"/>
        <v>65000</v>
      </c>
      <c r="J53" s="15">
        <v>52000</v>
      </c>
      <c r="K53" s="15">
        <v>6500</v>
      </c>
      <c r="L53" s="15">
        <v>6500</v>
      </c>
      <c r="M53" s="15">
        <f t="shared" si="17"/>
        <v>7000</v>
      </c>
      <c r="N53" s="15">
        <v>5600</v>
      </c>
      <c r="O53" s="15">
        <v>700</v>
      </c>
      <c r="P53" s="15">
        <v>700</v>
      </c>
    </row>
    <row r="54" spans="2:16" s="3" customFormat="1" ht="19.5" customHeight="1">
      <c r="B54" s="67" t="s">
        <v>64</v>
      </c>
      <c r="C54" s="64"/>
      <c r="D54" s="39">
        <v>1</v>
      </c>
      <c r="E54" s="37"/>
      <c r="F54" s="39"/>
      <c r="G54" s="39">
        <v>1</v>
      </c>
      <c r="H54" s="39">
        <v>6000</v>
      </c>
      <c r="I54" s="15">
        <f t="shared" si="16"/>
        <v>6000</v>
      </c>
      <c r="J54" s="15">
        <v>4800</v>
      </c>
      <c r="K54" s="15">
        <v>600</v>
      </c>
      <c r="L54" s="15">
        <v>600</v>
      </c>
      <c r="M54" s="15">
        <f t="shared" si="17"/>
        <v>0</v>
      </c>
      <c r="N54" s="15">
        <v>0</v>
      </c>
      <c r="O54" s="15">
        <v>0</v>
      </c>
      <c r="P54" s="15">
        <v>0</v>
      </c>
    </row>
    <row r="55" spans="2:16" s="3" customFormat="1" ht="19.5" customHeight="1">
      <c r="B55" s="63" t="s">
        <v>65</v>
      </c>
      <c r="C55" s="64">
        <v>140</v>
      </c>
      <c r="D55" s="64">
        <v>135</v>
      </c>
      <c r="E55" s="37">
        <v>135</v>
      </c>
      <c r="F55" s="64"/>
      <c r="G55" s="39"/>
      <c r="H55" s="39">
        <v>720</v>
      </c>
      <c r="I55" s="15">
        <f t="shared" si="16"/>
        <v>87750</v>
      </c>
      <c r="J55" s="15">
        <v>70200</v>
      </c>
      <c r="K55" s="15">
        <v>8775</v>
      </c>
      <c r="L55" s="15">
        <v>8775</v>
      </c>
      <c r="M55" s="15">
        <f t="shared" si="17"/>
        <v>9450</v>
      </c>
      <c r="N55" s="15">
        <v>7560</v>
      </c>
      <c r="O55" s="15">
        <v>945</v>
      </c>
      <c r="P55" s="15">
        <v>945</v>
      </c>
    </row>
    <row r="56" spans="2:155" s="23" customFormat="1" ht="19.5" customHeight="1">
      <c r="B56" s="67" t="s">
        <v>66</v>
      </c>
      <c r="C56" s="65"/>
      <c r="D56" s="65">
        <v>5</v>
      </c>
      <c r="E56" s="38"/>
      <c r="F56" s="65">
        <v>5</v>
      </c>
      <c r="G56" s="41"/>
      <c r="H56" s="41">
        <v>6000</v>
      </c>
      <c r="I56" s="15">
        <f t="shared" si="16"/>
        <v>30000</v>
      </c>
      <c r="J56" s="73">
        <v>24000</v>
      </c>
      <c r="K56" s="73">
        <v>3000</v>
      </c>
      <c r="L56" s="73">
        <v>3000</v>
      </c>
      <c r="M56" s="15">
        <f t="shared" si="17"/>
        <v>0</v>
      </c>
      <c r="N56" s="15">
        <v>0</v>
      </c>
      <c r="O56" s="15">
        <v>0</v>
      </c>
      <c r="P56" s="15">
        <v>0</v>
      </c>
      <c r="EV56" s="75"/>
      <c r="EW56" s="75"/>
      <c r="EX56" s="75"/>
      <c r="EY56" s="75"/>
    </row>
    <row r="57" spans="2:16" s="3" customFormat="1" ht="19.5" customHeight="1">
      <c r="B57" s="63" t="s">
        <v>67</v>
      </c>
      <c r="C57" s="64">
        <v>139</v>
      </c>
      <c r="D57" s="64">
        <v>139</v>
      </c>
      <c r="E57" s="37">
        <v>139</v>
      </c>
      <c r="F57" s="64"/>
      <c r="G57" s="39"/>
      <c r="H57" s="39">
        <v>720</v>
      </c>
      <c r="I57" s="15">
        <f t="shared" si="16"/>
        <v>90350</v>
      </c>
      <c r="J57" s="15">
        <v>72280</v>
      </c>
      <c r="K57" s="15">
        <v>9035</v>
      </c>
      <c r="L57" s="15">
        <v>9035</v>
      </c>
      <c r="M57" s="15">
        <f t="shared" si="17"/>
        <v>9730</v>
      </c>
      <c r="N57" s="15">
        <v>7784</v>
      </c>
      <c r="O57" s="15">
        <v>973</v>
      </c>
      <c r="P57" s="15">
        <v>973</v>
      </c>
    </row>
    <row r="58" spans="2:16" s="3" customFormat="1" ht="19.5" customHeight="1">
      <c r="B58" s="63" t="s">
        <v>68</v>
      </c>
      <c r="C58" s="64">
        <v>47</v>
      </c>
      <c r="D58" s="64">
        <v>100</v>
      </c>
      <c r="E58" s="37">
        <v>100</v>
      </c>
      <c r="F58" s="64"/>
      <c r="G58" s="39"/>
      <c r="H58" s="39">
        <v>720</v>
      </c>
      <c r="I58" s="15">
        <f t="shared" si="16"/>
        <v>65000</v>
      </c>
      <c r="J58" s="15">
        <v>52000</v>
      </c>
      <c r="K58" s="15">
        <v>6500</v>
      </c>
      <c r="L58" s="15">
        <v>6500</v>
      </c>
      <c r="M58" s="15">
        <f t="shared" si="17"/>
        <v>7000</v>
      </c>
      <c r="N58" s="15">
        <v>5600</v>
      </c>
      <c r="O58" s="15">
        <v>700</v>
      </c>
      <c r="P58" s="15">
        <v>700</v>
      </c>
    </row>
    <row r="59" spans="2:155" s="23" customFormat="1" ht="19.5" customHeight="1">
      <c r="B59" s="67" t="s">
        <v>69</v>
      </c>
      <c r="C59" s="65"/>
      <c r="D59" s="65">
        <v>1</v>
      </c>
      <c r="E59" s="38"/>
      <c r="F59" s="38">
        <v>1</v>
      </c>
      <c r="G59" s="41"/>
      <c r="H59" s="41">
        <v>6000</v>
      </c>
      <c r="I59" s="15">
        <f t="shared" si="16"/>
        <v>6000</v>
      </c>
      <c r="J59" s="73">
        <v>4800</v>
      </c>
      <c r="K59" s="73">
        <v>600</v>
      </c>
      <c r="L59" s="73">
        <v>600</v>
      </c>
      <c r="M59" s="15">
        <f t="shared" si="17"/>
        <v>0</v>
      </c>
      <c r="N59" s="15">
        <v>0</v>
      </c>
      <c r="O59" s="15">
        <v>0</v>
      </c>
      <c r="P59" s="15">
        <v>0</v>
      </c>
      <c r="EV59" s="75"/>
      <c r="EW59" s="75"/>
      <c r="EX59" s="75"/>
      <c r="EY59" s="75"/>
    </row>
    <row r="60" spans="2:16" s="22" customFormat="1" ht="19.5" customHeight="1">
      <c r="B60" s="54" t="s">
        <v>70</v>
      </c>
      <c r="C60" s="55">
        <f>SUM(C61:C78)</f>
        <v>2035</v>
      </c>
      <c r="D60" s="55">
        <f>SUM(D61:D78)</f>
        <v>2445</v>
      </c>
      <c r="E60" s="55">
        <f>SUM(E61:E78)</f>
        <v>2427</v>
      </c>
      <c r="F60" s="55">
        <f>SUM(F61:F78)</f>
        <v>17</v>
      </c>
      <c r="G60" s="55">
        <f>SUM(G61:G78)</f>
        <v>1</v>
      </c>
      <c r="H60" s="55"/>
      <c r="I60" s="55">
        <f>SUM(I61:I78)</f>
        <v>1685745</v>
      </c>
      <c r="J60" s="55">
        <f aca="true" t="shared" si="18" ref="J60:P60">SUM(J61:J78)</f>
        <v>1348440</v>
      </c>
      <c r="K60" s="55">
        <f t="shared" si="18"/>
        <v>168555</v>
      </c>
      <c r="L60" s="55">
        <f t="shared" si="18"/>
        <v>168750</v>
      </c>
      <c r="M60" s="55">
        <f t="shared" si="18"/>
        <v>169701</v>
      </c>
      <c r="N60" s="55">
        <f t="shared" si="18"/>
        <v>135912</v>
      </c>
      <c r="O60" s="55">
        <f t="shared" si="18"/>
        <v>16989</v>
      </c>
      <c r="P60" s="55">
        <f t="shared" si="18"/>
        <v>16800</v>
      </c>
    </row>
    <row r="61" spans="2:16" s="3" customFormat="1" ht="19.5" customHeight="1">
      <c r="B61" s="68" t="s">
        <v>71</v>
      </c>
      <c r="C61" s="69">
        <v>832</v>
      </c>
      <c r="D61" s="69">
        <v>824</v>
      </c>
      <c r="E61" s="37">
        <v>824</v>
      </c>
      <c r="F61" s="69"/>
      <c r="G61" s="39"/>
      <c r="H61" s="39">
        <v>720</v>
      </c>
      <c r="I61" s="15">
        <f aca="true" t="shared" si="19" ref="I61:I78">SUM(J61:L61)</f>
        <v>535795</v>
      </c>
      <c r="J61" s="15">
        <v>428480</v>
      </c>
      <c r="K61" s="15">
        <v>53560</v>
      </c>
      <c r="L61" s="15">
        <v>53755</v>
      </c>
      <c r="M61" s="15">
        <f aca="true" t="shared" si="20" ref="M61:M78">SUM(N61:P61)</f>
        <v>57491</v>
      </c>
      <c r="N61" s="15">
        <v>46144</v>
      </c>
      <c r="O61" s="15">
        <v>5768</v>
      </c>
      <c r="P61" s="15">
        <v>5579</v>
      </c>
    </row>
    <row r="62" spans="2:155" s="23" customFormat="1" ht="19.5" customHeight="1">
      <c r="B62" s="58" t="s">
        <v>72</v>
      </c>
      <c r="C62" s="70"/>
      <c r="D62" s="70">
        <v>8</v>
      </c>
      <c r="E62" s="38"/>
      <c r="F62" s="38">
        <v>7</v>
      </c>
      <c r="G62" s="41">
        <v>1</v>
      </c>
      <c r="H62" s="41">
        <v>6000</v>
      </c>
      <c r="I62" s="15">
        <f t="shared" si="19"/>
        <v>48000</v>
      </c>
      <c r="J62" s="73">
        <v>38400</v>
      </c>
      <c r="K62" s="73">
        <v>4800</v>
      </c>
      <c r="L62" s="73">
        <v>4800</v>
      </c>
      <c r="M62" s="15">
        <f t="shared" si="20"/>
        <v>0</v>
      </c>
      <c r="N62" s="15">
        <v>0</v>
      </c>
      <c r="O62" s="15">
        <v>0</v>
      </c>
      <c r="P62" s="15">
        <v>0</v>
      </c>
      <c r="EV62" s="75"/>
      <c r="EW62" s="75"/>
      <c r="EX62" s="75"/>
      <c r="EY62" s="75"/>
    </row>
    <row r="63" spans="2:16" s="3" customFormat="1" ht="19.5" customHeight="1">
      <c r="B63" s="68" t="s">
        <v>73</v>
      </c>
      <c r="C63" s="69">
        <v>163</v>
      </c>
      <c r="D63" s="69">
        <v>162</v>
      </c>
      <c r="E63" s="69">
        <v>162</v>
      </c>
      <c r="F63" s="39"/>
      <c r="G63" s="39"/>
      <c r="H63" s="39">
        <v>720</v>
      </c>
      <c r="I63" s="15">
        <f t="shared" si="19"/>
        <v>105300</v>
      </c>
      <c r="J63" s="15">
        <v>84240</v>
      </c>
      <c r="K63" s="15">
        <v>10530</v>
      </c>
      <c r="L63" s="15">
        <v>10530</v>
      </c>
      <c r="M63" s="15">
        <f t="shared" si="20"/>
        <v>11340</v>
      </c>
      <c r="N63" s="15">
        <v>9072</v>
      </c>
      <c r="O63" s="15">
        <v>1134</v>
      </c>
      <c r="P63" s="15">
        <v>1134</v>
      </c>
    </row>
    <row r="64" spans="2:182" s="23" customFormat="1" ht="19.5" customHeight="1">
      <c r="B64" s="71" t="s">
        <v>74</v>
      </c>
      <c r="C64" s="70"/>
      <c r="D64" s="70">
        <v>1</v>
      </c>
      <c r="E64" s="70"/>
      <c r="F64" s="41">
        <v>1</v>
      </c>
      <c r="G64" s="41"/>
      <c r="H64" s="41">
        <v>6000</v>
      </c>
      <c r="I64" s="15">
        <f t="shared" si="19"/>
        <v>6000</v>
      </c>
      <c r="J64" s="73">
        <v>4800</v>
      </c>
      <c r="K64" s="73">
        <v>600</v>
      </c>
      <c r="L64" s="73">
        <v>600</v>
      </c>
      <c r="M64" s="15">
        <f t="shared" si="20"/>
        <v>0</v>
      </c>
      <c r="N64" s="15">
        <v>0</v>
      </c>
      <c r="O64" s="15">
        <v>0</v>
      </c>
      <c r="P64" s="15">
        <v>0</v>
      </c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</row>
    <row r="65" spans="2:16" s="3" customFormat="1" ht="19.5" customHeight="1">
      <c r="B65" s="68" t="s">
        <v>75</v>
      </c>
      <c r="C65" s="69">
        <v>229</v>
      </c>
      <c r="D65" s="69">
        <v>226</v>
      </c>
      <c r="E65" s="37">
        <v>226</v>
      </c>
      <c r="F65" s="69"/>
      <c r="G65" s="39"/>
      <c r="H65" s="39">
        <v>720</v>
      </c>
      <c r="I65" s="15">
        <f t="shared" si="19"/>
        <v>146900</v>
      </c>
      <c r="J65" s="15">
        <v>117520</v>
      </c>
      <c r="K65" s="15">
        <v>14690</v>
      </c>
      <c r="L65" s="15">
        <v>14690</v>
      </c>
      <c r="M65" s="15">
        <f t="shared" si="20"/>
        <v>15820</v>
      </c>
      <c r="N65" s="15">
        <v>12656</v>
      </c>
      <c r="O65" s="15">
        <v>1582</v>
      </c>
      <c r="P65" s="15">
        <v>1582</v>
      </c>
    </row>
    <row r="66" spans="2:155" s="23" customFormat="1" ht="19.5" customHeight="1">
      <c r="B66" s="71" t="s">
        <v>76</v>
      </c>
      <c r="C66" s="70"/>
      <c r="D66" s="70">
        <v>3</v>
      </c>
      <c r="E66" s="38"/>
      <c r="F66" s="38">
        <v>3</v>
      </c>
      <c r="G66" s="41"/>
      <c r="H66" s="41">
        <v>6000</v>
      </c>
      <c r="I66" s="15">
        <f t="shared" si="19"/>
        <v>18000</v>
      </c>
      <c r="J66" s="73">
        <v>14400</v>
      </c>
      <c r="K66" s="73">
        <v>1800</v>
      </c>
      <c r="L66" s="73">
        <v>1800</v>
      </c>
      <c r="M66" s="15">
        <f t="shared" si="20"/>
        <v>0</v>
      </c>
      <c r="N66" s="15">
        <v>0</v>
      </c>
      <c r="O66" s="15">
        <v>0</v>
      </c>
      <c r="P66" s="15">
        <v>0</v>
      </c>
      <c r="EV66" s="75"/>
      <c r="EW66" s="75"/>
      <c r="EX66" s="75"/>
      <c r="EY66" s="75"/>
    </row>
    <row r="67" spans="2:16" s="3" customFormat="1" ht="19.5" customHeight="1">
      <c r="B67" s="68" t="s">
        <v>77</v>
      </c>
      <c r="C67" s="69">
        <v>93</v>
      </c>
      <c r="D67" s="39">
        <v>100</v>
      </c>
      <c r="E67" s="39">
        <v>100</v>
      </c>
      <c r="F67" s="39"/>
      <c r="G67" s="39"/>
      <c r="H67" s="39">
        <v>720</v>
      </c>
      <c r="I67" s="15">
        <f t="shared" si="19"/>
        <v>65000</v>
      </c>
      <c r="J67" s="15">
        <v>52000</v>
      </c>
      <c r="K67" s="15">
        <v>6500</v>
      </c>
      <c r="L67" s="15">
        <v>6500</v>
      </c>
      <c r="M67" s="15">
        <f t="shared" si="20"/>
        <v>7000</v>
      </c>
      <c r="N67" s="15">
        <v>5600</v>
      </c>
      <c r="O67" s="15">
        <v>700</v>
      </c>
      <c r="P67" s="15">
        <v>700</v>
      </c>
    </row>
    <row r="68" spans="2:16" s="3" customFormat="1" ht="19.5" customHeight="1">
      <c r="B68" s="68" t="s">
        <v>78</v>
      </c>
      <c r="C68" s="69">
        <v>120</v>
      </c>
      <c r="D68" s="39">
        <v>120</v>
      </c>
      <c r="E68" s="39">
        <v>120</v>
      </c>
      <c r="F68" s="39"/>
      <c r="G68" s="39"/>
      <c r="H68" s="39">
        <v>720</v>
      </c>
      <c r="I68" s="15">
        <f t="shared" si="19"/>
        <v>78000</v>
      </c>
      <c r="J68" s="15">
        <v>62400</v>
      </c>
      <c r="K68" s="15">
        <v>7800</v>
      </c>
      <c r="L68" s="15">
        <v>7800</v>
      </c>
      <c r="M68" s="15">
        <f t="shared" si="20"/>
        <v>8400</v>
      </c>
      <c r="N68" s="15">
        <v>6720</v>
      </c>
      <c r="O68" s="15">
        <v>840</v>
      </c>
      <c r="P68" s="15">
        <v>840</v>
      </c>
    </row>
    <row r="69" spans="2:16" s="3" customFormat="1" ht="19.5" customHeight="1">
      <c r="B69" s="68" t="s">
        <v>79</v>
      </c>
      <c r="C69" s="69">
        <v>215</v>
      </c>
      <c r="D69" s="69">
        <v>211</v>
      </c>
      <c r="E69" s="69">
        <v>211</v>
      </c>
      <c r="F69" s="39"/>
      <c r="G69" s="39"/>
      <c r="H69" s="39">
        <v>720</v>
      </c>
      <c r="I69" s="15">
        <f t="shared" si="19"/>
        <v>137150</v>
      </c>
      <c r="J69" s="15">
        <v>109720</v>
      </c>
      <c r="K69" s="15">
        <v>13715</v>
      </c>
      <c r="L69" s="15">
        <v>13715</v>
      </c>
      <c r="M69" s="15">
        <f t="shared" si="20"/>
        <v>14770</v>
      </c>
      <c r="N69" s="15">
        <v>11816</v>
      </c>
      <c r="O69" s="15">
        <v>1477</v>
      </c>
      <c r="P69" s="15">
        <v>1477</v>
      </c>
    </row>
    <row r="70" spans="2:155" s="23" customFormat="1" ht="19.5" customHeight="1">
      <c r="B70" s="71" t="s">
        <v>80</v>
      </c>
      <c r="C70" s="70"/>
      <c r="D70" s="70">
        <v>4</v>
      </c>
      <c r="E70" s="70"/>
      <c r="F70" s="41">
        <v>4</v>
      </c>
      <c r="G70" s="41"/>
      <c r="H70" s="41">
        <v>6000</v>
      </c>
      <c r="I70" s="15">
        <f t="shared" si="19"/>
        <v>24000</v>
      </c>
      <c r="J70" s="73">
        <v>19200</v>
      </c>
      <c r="K70" s="73">
        <v>2400</v>
      </c>
      <c r="L70" s="73">
        <v>2400</v>
      </c>
      <c r="M70" s="15">
        <f t="shared" si="20"/>
        <v>0</v>
      </c>
      <c r="N70" s="15">
        <v>0</v>
      </c>
      <c r="O70" s="15">
        <v>0</v>
      </c>
      <c r="P70" s="15">
        <v>0</v>
      </c>
      <c r="EV70" s="75"/>
      <c r="EW70" s="75"/>
      <c r="EX70" s="75"/>
      <c r="EY70" s="75"/>
    </row>
    <row r="71" spans="2:16" s="3" customFormat="1" ht="19.5" customHeight="1">
      <c r="B71" s="68" t="s">
        <v>81</v>
      </c>
      <c r="C71" s="69">
        <v>21</v>
      </c>
      <c r="D71" s="39">
        <v>100</v>
      </c>
      <c r="E71" s="39">
        <v>100</v>
      </c>
      <c r="F71" s="39"/>
      <c r="G71" s="39"/>
      <c r="H71" s="39">
        <v>720</v>
      </c>
      <c r="I71" s="15">
        <f t="shared" si="19"/>
        <v>65000</v>
      </c>
      <c r="J71" s="15">
        <v>52000</v>
      </c>
      <c r="K71" s="15">
        <v>6500</v>
      </c>
      <c r="L71" s="15">
        <v>6500</v>
      </c>
      <c r="M71" s="15">
        <f t="shared" si="20"/>
        <v>7000</v>
      </c>
      <c r="N71" s="15">
        <v>5600</v>
      </c>
      <c r="O71" s="15">
        <v>700</v>
      </c>
      <c r="P71" s="15">
        <v>700</v>
      </c>
    </row>
    <row r="72" spans="2:16" s="3" customFormat="1" ht="19.5" customHeight="1">
      <c r="B72" s="68" t="s">
        <v>82</v>
      </c>
      <c r="C72" s="69">
        <v>285</v>
      </c>
      <c r="D72" s="69">
        <v>284</v>
      </c>
      <c r="E72" s="69">
        <v>284</v>
      </c>
      <c r="F72" s="39"/>
      <c r="G72" s="39"/>
      <c r="H72" s="39">
        <v>720</v>
      </c>
      <c r="I72" s="15">
        <f t="shared" si="19"/>
        <v>184600</v>
      </c>
      <c r="J72" s="15">
        <v>147680</v>
      </c>
      <c r="K72" s="15">
        <v>18460</v>
      </c>
      <c r="L72" s="15">
        <v>18460</v>
      </c>
      <c r="M72" s="15">
        <f t="shared" si="20"/>
        <v>19880</v>
      </c>
      <c r="N72" s="15">
        <v>15904</v>
      </c>
      <c r="O72" s="15">
        <v>1988</v>
      </c>
      <c r="P72" s="15">
        <v>1988</v>
      </c>
    </row>
    <row r="73" spans="2:155" s="23" customFormat="1" ht="19.5" customHeight="1">
      <c r="B73" s="71" t="s">
        <v>83</v>
      </c>
      <c r="C73" s="70"/>
      <c r="D73" s="70">
        <v>1</v>
      </c>
      <c r="E73" s="70"/>
      <c r="F73" s="41">
        <v>1</v>
      </c>
      <c r="G73" s="41"/>
      <c r="H73" s="41">
        <v>6000</v>
      </c>
      <c r="I73" s="15">
        <f t="shared" si="19"/>
        <v>6000</v>
      </c>
      <c r="J73" s="73">
        <v>4800</v>
      </c>
      <c r="K73" s="73">
        <v>600</v>
      </c>
      <c r="L73" s="73">
        <v>600</v>
      </c>
      <c r="M73" s="15">
        <f t="shared" si="20"/>
        <v>0</v>
      </c>
      <c r="N73" s="15">
        <v>0</v>
      </c>
      <c r="O73" s="15">
        <v>0</v>
      </c>
      <c r="P73" s="15">
        <v>0</v>
      </c>
      <c r="EV73" s="75"/>
      <c r="EW73" s="75"/>
      <c r="EX73" s="75"/>
      <c r="EY73" s="75"/>
    </row>
    <row r="74" spans="2:16" s="3" customFormat="1" ht="19.5" customHeight="1">
      <c r="B74" s="68" t="s">
        <v>84</v>
      </c>
      <c r="C74" s="69">
        <v>34</v>
      </c>
      <c r="D74" s="39">
        <v>100</v>
      </c>
      <c r="E74" s="39">
        <v>100</v>
      </c>
      <c r="F74" s="39"/>
      <c r="G74" s="39"/>
      <c r="H74" s="39">
        <v>720</v>
      </c>
      <c r="I74" s="15">
        <f t="shared" si="19"/>
        <v>65000</v>
      </c>
      <c r="J74" s="15">
        <v>52000</v>
      </c>
      <c r="K74" s="15">
        <v>6500</v>
      </c>
      <c r="L74" s="15">
        <v>6500</v>
      </c>
      <c r="M74" s="15">
        <f t="shared" si="20"/>
        <v>7000</v>
      </c>
      <c r="N74" s="15">
        <v>5600</v>
      </c>
      <c r="O74" s="15">
        <v>700</v>
      </c>
      <c r="P74" s="15">
        <v>700</v>
      </c>
    </row>
    <row r="75" spans="2:16" s="3" customFormat="1" ht="19.5" customHeight="1">
      <c r="B75" s="68" t="s">
        <v>85</v>
      </c>
      <c r="C75" s="69">
        <v>19</v>
      </c>
      <c r="D75" s="39">
        <v>100</v>
      </c>
      <c r="E75" s="39">
        <v>100</v>
      </c>
      <c r="F75" s="39"/>
      <c r="G75" s="39"/>
      <c r="H75" s="39">
        <v>720</v>
      </c>
      <c r="I75" s="15">
        <f t="shared" si="19"/>
        <v>65000</v>
      </c>
      <c r="J75" s="15">
        <v>52000</v>
      </c>
      <c r="K75" s="15">
        <v>6500</v>
      </c>
      <c r="L75" s="15">
        <v>6500</v>
      </c>
      <c r="M75" s="15">
        <f t="shared" si="20"/>
        <v>7000</v>
      </c>
      <c r="N75" s="15">
        <v>5600</v>
      </c>
      <c r="O75" s="15">
        <v>700</v>
      </c>
      <c r="P75" s="15">
        <v>700</v>
      </c>
    </row>
    <row r="76" spans="2:16" s="3" customFormat="1" ht="19.5" customHeight="1">
      <c r="B76" s="68" t="s">
        <v>86</v>
      </c>
      <c r="C76" s="69">
        <v>21</v>
      </c>
      <c r="D76" s="39">
        <v>100</v>
      </c>
      <c r="E76" s="39">
        <v>100</v>
      </c>
      <c r="F76" s="39"/>
      <c r="G76" s="39"/>
      <c r="H76" s="39">
        <v>720</v>
      </c>
      <c r="I76" s="15">
        <f t="shared" si="19"/>
        <v>65000</v>
      </c>
      <c r="J76" s="15">
        <v>52000</v>
      </c>
      <c r="K76" s="15">
        <v>6500</v>
      </c>
      <c r="L76" s="15">
        <v>6500</v>
      </c>
      <c r="M76" s="15">
        <f t="shared" si="20"/>
        <v>7000</v>
      </c>
      <c r="N76" s="15">
        <v>5600</v>
      </c>
      <c r="O76" s="15">
        <v>700</v>
      </c>
      <c r="P76" s="15">
        <v>700</v>
      </c>
    </row>
    <row r="77" spans="2:155" s="23" customFormat="1" ht="19.5" customHeight="1">
      <c r="B77" s="71" t="s">
        <v>87</v>
      </c>
      <c r="C77" s="70"/>
      <c r="D77" s="41">
        <v>1</v>
      </c>
      <c r="E77" s="41"/>
      <c r="F77" s="41">
        <v>1</v>
      </c>
      <c r="G77" s="41"/>
      <c r="H77" s="41">
        <v>6000</v>
      </c>
      <c r="I77" s="15">
        <f t="shared" si="19"/>
        <v>6000</v>
      </c>
      <c r="J77" s="73">
        <v>4800</v>
      </c>
      <c r="K77" s="73">
        <v>600</v>
      </c>
      <c r="L77" s="73">
        <v>600</v>
      </c>
      <c r="M77" s="15">
        <f t="shared" si="20"/>
        <v>0</v>
      </c>
      <c r="N77" s="15">
        <v>0</v>
      </c>
      <c r="O77" s="15">
        <v>0</v>
      </c>
      <c r="P77" s="15">
        <v>0</v>
      </c>
      <c r="EV77" s="75"/>
      <c r="EW77" s="75"/>
      <c r="EX77" s="75"/>
      <c r="EY77" s="75"/>
    </row>
    <row r="78" spans="2:16" s="3" customFormat="1" ht="19.5" customHeight="1">
      <c r="B78" s="68" t="s">
        <v>88</v>
      </c>
      <c r="C78" s="69">
        <v>3</v>
      </c>
      <c r="D78" s="39">
        <v>100</v>
      </c>
      <c r="E78" s="39">
        <v>100</v>
      </c>
      <c r="F78" s="39"/>
      <c r="G78" s="39"/>
      <c r="H78" s="39">
        <v>720</v>
      </c>
      <c r="I78" s="15">
        <f t="shared" si="19"/>
        <v>65000</v>
      </c>
      <c r="J78" s="15">
        <v>52000</v>
      </c>
      <c r="K78" s="15">
        <v>6500</v>
      </c>
      <c r="L78" s="15">
        <v>6500</v>
      </c>
      <c r="M78" s="15">
        <f t="shared" si="20"/>
        <v>7000</v>
      </c>
      <c r="N78" s="15">
        <v>5600</v>
      </c>
      <c r="O78" s="15">
        <v>700</v>
      </c>
      <c r="P78" s="15">
        <v>700</v>
      </c>
    </row>
    <row r="79" spans="2:16" s="22" customFormat="1" ht="19.5" customHeight="1">
      <c r="B79" s="54" t="s">
        <v>89</v>
      </c>
      <c r="C79" s="55">
        <f aca="true" t="shared" si="21" ref="C79:G79">SUM(C80:C87)</f>
        <v>826</v>
      </c>
      <c r="D79" s="55">
        <f t="shared" si="21"/>
        <v>1082</v>
      </c>
      <c r="E79" s="55">
        <f t="shared" si="21"/>
        <v>1066</v>
      </c>
      <c r="F79" s="55">
        <f t="shared" si="21"/>
        <v>15</v>
      </c>
      <c r="G79" s="55">
        <f t="shared" si="21"/>
        <v>1</v>
      </c>
      <c r="H79" s="55"/>
      <c r="I79" s="55">
        <f>SUM(I80:I87)</f>
        <v>789000</v>
      </c>
      <c r="J79" s="55">
        <f aca="true" t="shared" si="22" ref="J79:P79">SUM(J80:J87)</f>
        <v>631120</v>
      </c>
      <c r="K79" s="55">
        <f t="shared" si="22"/>
        <v>78890</v>
      </c>
      <c r="L79" s="55">
        <f t="shared" si="22"/>
        <v>78990</v>
      </c>
      <c r="M79" s="55">
        <f t="shared" si="22"/>
        <v>74598</v>
      </c>
      <c r="N79" s="55">
        <f t="shared" si="22"/>
        <v>59696</v>
      </c>
      <c r="O79" s="55">
        <f t="shared" si="22"/>
        <v>7462</v>
      </c>
      <c r="P79" s="55">
        <f t="shared" si="22"/>
        <v>7440</v>
      </c>
    </row>
    <row r="80" spans="2:16" s="3" customFormat="1" ht="19.5" customHeight="1">
      <c r="B80" s="77" t="s">
        <v>90</v>
      </c>
      <c r="C80" s="78">
        <v>676</v>
      </c>
      <c r="D80" s="78">
        <v>666</v>
      </c>
      <c r="E80" s="78">
        <v>666</v>
      </c>
      <c r="F80" s="39"/>
      <c r="G80" s="39"/>
      <c r="H80" s="39">
        <v>720</v>
      </c>
      <c r="I80" s="15">
        <f aca="true" t="shared" si="23" ref="I80:I87">SUM(J80:L80)</f>
        <v>433000</v>
      </c>
      <c r="J80" s="15">
        <v>346320</v>
      </c>
      <c r="K80" s="15">
        <v>43290</v>
      </c>
      <c r="L80" s="15">
        <v>43390</v>
      </c>
      <c r="M80" s="15">
        <f aca="true" t="shared" si="24" ref="M80:M87">SUM(N80:P80)</f>
        <v>46598</v>
      </c>
      <c r="N80" s="15">
        <v>37296</v>
      </c>
      <c r="O80" s="15">
        <v>4662</v>
      </c>
      <c r="P80" s="15">
        <v>4640</v>
      </c>
    </row>
    <row r="81" spans="2:182" s="23" customFormat="1" ht="19.5" customHeight="1">
      <c r="B81" s="79" t="s">
        <v>91</v>
      </c>
      <c r="C81" s="80"/>
      <c r="D81" s="41">
        <v>10</v>
      </c>
      <c r="E81" s="41"/>
      <c r="F81" s="41">
        <v>9</v>
      </c>
      <c r="G81" s="41">
        <v>1</v>
      </c>
      <c r="H81" s="41">
        <v>6000</v>
      </c>
      <c r="I81" s="15">
        <f t="shared" si="23"/>
        <v>60000</v>
      </c>
      <c r="J81" s="73">
        <v>48000</v>
      </c>
      <c r="K81" s="73">
        <v>6000</v>
      </c>
      <c r="L81" s="73">
        <v>6000</v>
      </c>
      <c r="M81" s="15">
        <f t="shared" si="24"/>
        <v>0</v>
      </c>
      <c r="N81" s="15">
        <v>0</v>
      </c>
      <c r="O81" s="15">
        <v>0</v>
      </c>
      <c r="P81" s="15">
        <v>0</v>
      </c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</row>
    <row r="82" spans="2:16" s="3" customFormat="1" ht="19.5" customHeight="1">
      <c r="B82" s="77" t="s">
        <v>92</v>
      </c>
      <c r="C82" s="78">
        <v>44</v>
      </c>
      <c r="D82" s="39">
        <v>100</v>
      </c>
      <c r="E82" s="39">
        <v>100</v>
      </c>
      <c r="F82" s="39"/>
      <c r="G82" s="39"/>
      <c r="H82" s="39">
        <v>720</v>
      </c>
      <c r="I82" s="15">
        <f t="shared" si="23"/>
        <v>65000</v>
      </c>
      <c r="J82" s="15">
        <v>52000</v>
      </c>
      <c r="K82" s="15">
        <v>6500</v>
      </c>
      <c r="L82" s="15">
        <v>6500</v>
      </c>
      <c r="M82" s="15">
        <f t="shared" si="24"/>
        <v>7000</v>
      </c>
      <c r="N82" s="15">
        <v>5600</v>
      </c>
      <c r="O82" s="15">
        <v>700</v>
      </c>
      <c r="P82" s="15">
        <v>700</v>
      </c>
    </row>
    <row r="83" spans="2:182" s="23" customFormat="1" ht="19.5" customHeight="1">
      <c r="B83" s="81" t="s">
        <v>93</v>
      </c>
      <c r="C83" s="80"/>
      <c r="D83" s="41">
        <v>4</v>
      </c>
      <c r="E83" s="66"/>
      <c r="F83" s="41">
        <v>4</v>
      </c>
      <c r="G83" s="41"/>
      <c r="H83" s="41">
        <v>6000</v>
      </c>
      <c r="I83" s="15">
        <f t="shared" si="23"/>
        <v>24000</v>
      </c>
      <c r="J83" s="73">
        <v>19200</v>
      </c>
      <c r="K83" s="73">
        <v>2400</v>
      </c>
      <c r="L83" s="73">
        <v>2400</v>
      </c>
      <c r="M83" s="15">
        <f t="shared" si="24"/>
        <v>0</v>
      </c>
      <c r="N83" s="15">
        <v>0</v>
      </c>
      <c r="O83" s="15">
        <v>0</v>
      </c>
      <c r="P83" s="15">
        <v>0</v>
      </c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</row>
    <row r="84" spans="2:16" s="3" customFormat="1" ht="19.5" customHeight="1">
      <c r="B84" s="77" t="s">
        <v>94</v>
      </c>
      <c r="C84" s="78">
        <v>21</v>
      </c>
      <c r="D84" s="39">
        <v>100</v>
      </c>
      <c r="E84" s="39">
        <v>100</v>
      </c>
      <c r="F84" s="39"/>
      <c r="G84" s="39"/>
      <c r="H84" s="39">
        <v>720</v>
      </c>
      <c r="I84" s="15">
        <f t="shared" si="23"/>
        <v>65000</v>
      </c>
      <c r="J84" s="15">
        <v>52000</v>
      </c>
      <c r="K84" s="15">
        <v>6500</v>
      </c>
      <c r="L84" s="15">
        <v>6500</v>
      </c>
      <c r="M84" s="15">
        <f t="shared" si="24"/>
        <v>7000</v>
      </c>
      <c r="N84" s="15">
        <v>5600</v>
      </c>
      <c r="O84" s="15">
        <v>700</v>
      </c>
      <c r="P84" s="15">
        <v>700</v>
      </c>
    </row>
    <row r="85" spans="2:16" s="3" customFormat="1" ht="19.5" customHeight="1">
      <c r="B85" s="77" t="s">
        <v>95</v>
      </c>
      <c r="C85" s="78">
        <v>39</v>
      </c>
      <c r="D85" s="39">
        <v>100</v>
      </c>
      <c r="E85" s="39">
        <v>100</v>
      </c>
      <c r="F85" s="39"/>
      <c r="G85" s="39"/>
      <c r="H85" s="39">
        <v>720</v>
      </c>
      <c r="I85" s="15">
        <f t="shared" si="23"/>
        <v>65000</v>
      </c>
      <c r="J85" s="15">
        <v>52000</v>
      </c>
      <c r="K85" s="15">
        <v>6500</v>
      </c>
      <c r="L85" s="15">
        <v>6500</v>
      </c>
      <c r="M85" s="15">
        <f t="shared" si="24"/>
        <v>7000</v>
      </c>
      <c r="N85" s="15">
        <v>5600</v>
      </c>
      <c r="O85" s="15">
        <v>700</v>
      </c>
      <c r="P85" s="15">
        <v>700</v>
      </c>
    </row>
    <row r="86" spans="2:16" s="3" customFormat="1" ht="19.5" customHeight="1">
      <c r="B86" s="77" t="s">
        <v>96</v>
      </c>
      <c r="C86" s="78">
        <v>46</v>
      </c>
      <c r="D86" s="39">
        <v>100</v>
      </c>
      <c r="E86" s="39">
        <v>100</v>
      </c>
      <c r="F86" s="39"/>
      <c r="G86" s="39"/>
      <c r="H86" s="39">
        <v>720</v>
      </c>
      <c r="I86" s="15">
        <f t="shared" si="23"/>
        <v>65000</v>
      </c>
      <c r="J86" s="15">
        <v>52000</v>
      </c>
      <c r="K86" s="15">
        <v>6500</v>
      </c>
      <c r="L86" s="15">
        <v>6500</v>
      </c>
      <c r="M86" s="15">
        <f t="shared" si="24"/>
        <v>7000</v>
      </c>
      <c r="N86" s="15">
        <v>5600</v>
      </c>
      <c r="O86" s="15">
        <v>700</v>
      </c>
      <c r="P86" s="15">
        <v>700</v>
      </c>
    </row>
    <row r="87" spans="2:182" s="23" customFormat="1" ht="19.5" customHeight="1">
      <c r="B87" s="81" t="s">
        <v>97</v>
      </c>
      <c r="C87" s="80"/>
      <c r="D87" s="41">
        <v>2</v>
      </c>
      <c r="E87" s="41"/>
      <c r="F87" s="41">
        <v>2</v>
      </c>
      <c r="G87" s="41"/>
      <c r="H87" s="41">
        <v>6000</v>
      </c>
      <c r="I87" s="15">
        <f t="shared" si="23"/>
        <v>12000</v>
      </c>
      <c r="J87" s="73">
        <v>9600</v>
      </c>
      <c r="K87" s="73">
        <v>1200</v>
      </c>
      <c r="L87" s="73">
        <v>1200</v>
      </c>
      <c r="M87" s="15">
        <f t="shared" si="24"/>
        <v>0</v>
      </c>
      <c r="N87" s="15">
        <v>0</v>
      </c>
      <c r="O87" s="15">
        <v>0</v>
      </c>
      <c r="P87" s="15">
        <v>0</v>
      </c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</row>
    <row r="88" spans="2:16" s="22" customFormat="1" ht="19.5" customHeight="1">
      <c r="B88" s="54" t="s">
        <v>98</v>
      </c>
      <c r="C88" s="55">
        <f>SUM(C89:C96)</f>
        <v>642</v>
      </c>
      <c r="D88" s="55">
        <f>SUM(D89:D96)</f>
        <v>979</v>
      </c>
      <c r="E88" s="55">
        <f>SUM(E89:E96)</f>
        <v>973</v>
      </c>
      <c r="F88" s="55">
        <f>SUM(F89:F96)</f>
        <v>5</v>
      </c>
      <c r="G88" s="55">
        <f>SUM(G89:G96)</f>
        <v>1</v>
      </c>
      <c r="H88" s="55"/>
      <c r="I88" s="55">
        <f>SUM(I89:I96)</f>
        <v>668490</v>
      </c>
      <c r="J88" s="55">
        <f aca="true" t="shared" si="25" ref="J88:P88">SUM(J89:J96)</f>
        <v>534760</v>
      </c>
      <c r="K88" s="55">
        <f t="shared" si="25"/>
        <v>66845</v>
      </c>
      <c r="L88" s="55">
        <f t="shared" si="25"/>
        <v>66885</v>
      </c>
      <c r="M88" s="55">
        <f t="shared" si="25"/>
        <v>68070</v>
      </c>
      <c r="N88" s="55">
        <f t="shared" si="25"/>
        <v>54488</v>
      </c>
      <c r="O88" s="55">
        <f t="shared" si="25"/>
        <v>6811</v>
      </c>
      <c r="P88" s="55">
        <f t="shared" si="25"/>
        <v>6771</v>
      </c>
    </row>
    <row r="89" spans="2:16" s="3" customFormat="1" ht="19.5" customHeight="1">
      <c r="B89" s="82" t="s">
        <v>99</v>
      </c>
      <c r="C89" s="83">
        <v>428</v>
      </c>
      <c r="D89" s="83">
        <v>424</v>
      </c>
      <c r="E89" s="37">
        <v>424</v>
      </c>
      <c r="F89" s="83"/>
      <c r="G89" s="39"/>
      <c r="H89" s="39">
        <v>720</v>
      </c>
      <c r="I89" s="15">
        <f aca="true" t="shared" si="26" ref="I89:I96">SUM(J89:L89)</f>
        <v>275640</v>
      </c>
      <c r="J89" s="15">
        <v>220480</v>
      </c>
      <c r="K89" s="15">
        <v>27560</v>
      </c>
      <c r="L89" s="15">
        <v>27600</v>
      </c>
      <c r="M89" s="15">
        <f aca="true" t="shared" si="27" ref="M89:M96">SUM(N89:P89)</f>
        <v>29640</v>
      </c>
      <c r="N89" s="15">
        <v>23744</v>
      </c>
      <c r="O89" s="15">
        <v>2968</v>
      </c>
      <c r="P89" s="15">
        <v>2928</v>
      </c>
    </row>
    <row r="90" spans="2:155" s="23" customFormat="1" ht="19.5" customHeight="1">
      <c r="B90" s="84" t="s">
        <v>100</v>
      </c>
      <c r="C90" s="85"/>
      <c r="D90" s="85">
        <v>4</v>
      </c>
      <c r="E90" s="38"/>
      <c r="F90" s="38">
        <v>4</v>
      </c>
      <c r="G90" s="41"/>
      <c r="H90" s="41">
        <v>6000</v>
      </c>
      <c r="I90" s="15">
        <f t="shared" si="26"/>
        <v>24000</v>
      </c>
      <c r="J90" s="73">
        <v>19200</v>
      </c>
      <c r="K90" s="73">
        <v>2400</v>
      </c>
      <c r="L90" s="73">
        <v>2400</v>
      </c>
      <c r="M90" s="15">
        <f t="shared" si="27"/>
        <v>0</v>
      </c>
      <c r="N90" s="15">
        <v>0</v>
      </c>
      <c r="O90" s="15">
        <v>0</v>
      </c>
      <c r="P90" s="15">
        <v>0</v>
      </c>
      <c r="EV90" s="75"/>
      <c r="EW90" s="75"/>
      <c r="EX90" s="75"/>
      <c r="EY90" s="75"/>
    </row>
    <row r="91" spans="2:16" s="3" customFormat="1" ht="19.5" customHeight="1">
      <c r="B91" s="82" t="s">
        <v>101</v>
      </c>
      <c r="C91" s="83">
        <v>149</v>
      </c>
      <c r="D91" s="83">
        <v>149</v>
      </c>
      <c r="E91" s="37">
        <v>149</v>
      </c>
      <c r="F91" s="83"/>
      <c r="G91" s="39"/>
      <c r="H91" s="39">
        <v>720</v>
      </c>
      <c r="I91" s="15">
        <f t="shared" si="26"/>
        <v>96850</v>
      </c>
      <c r="J91" s="15">
        <v>77480</v>
      </c>
      <c r="K91" s="15">
        <v>9685</v>
      </c>
      <c r="L91" s="15">
        <v>9685</v>
      </c>
      <c r="M91" s="15">
        <f t="shared" si="27"/>
        <v>10430</v>
      </c>
      <c r="N91" s="15">
        <v>8344</v>
      </c>
      <c r="O91" s="15">
        <v>1043</v>
      </c>
      <c r="P91" s="15">
        <v>1043</v>
      </c>
    </row>
    <row r="92" spans="2:16" s="3" customFormat="1" ht="19.5" customHeight="1">
      <c r="B92" s="82" t="s">
        <v>102</v>
      </c>
      <c r="C92" s="83">
        <v>7</v>
      </c>
      <c r="D92" s="39">
        <v>100</v>
      </c>
      <c r="E92" s="37">
        <v>100</v>
      </c>
      <c r="F92" s="39"/>
      <c r="G92" s="39"/>
      <c r="H92" s="39">
        <v>720</v>
      </c>
      <c r="I92" s="15">
        <f t="shared" si="26"/>
        <v>65000</v>
      </c>
      <c r="J92" s="15">
        <v>52000</v>
      </c>
      <c r="K92" s="15">
        <v>6500</v>
      </c>
      <c r="L92" s="15">
        <v>6500</v>
      </c>
      <c r="M92" s="15">
        <f t="shared" si="27"/>
        <v>7000</v>
      </c>
      <c r="N92" s="15">
        <v>5600</v>
      </c>
      <c r="O92" s="15">
        <v>700</v>
      </c>
      <c r="P92" s="15">
        <v>700</v>
      </c>
    </row>
    <row r="93" spans="2:16" s="3" customFormat="1" ht="19.5" customHeight="1">
      <c r="B93" s="82" t="s">
        <v>103</v>
      </c>
      <c r="C93" s="83">
        <v>15</v>
      </c>
      <c r="D93" s="39">
        <v>100</v>
      </c>
      <c r="E93" s="37">
        <v>100</v>
      </c>
      <c r="F93" s="39"/>
      <c r="G93" s="39"/>
      <c r="H93" s="39">
        <v>720</v>
      </c>
      <c r="I93" s="15">
        <f t="shared" si="26"/>
        <v>65000</v>
      </c>
      <c r="J93" s="15">
        <v>52000</v>
      </c>
      <c r="K93" s="15">
        <v>6500</v>
      </c>
      <c r="L93" s="15">
        <v>6500</v>
      </c>
      <c r="M93" s="15">
        <f t="shared" si="27"/>
        <v>7000</v>
      </c>
      <c r="N93" s="15">
        <v>5600</v>
      </c>
      <c r="O93" s="15">
        <v>700</v>
      </c>
      <c r="P93" s="15">
        <v>700</v>
      </c>
    </row>
    <row r="94" spans="2:16" s="3" customFormat="1" ht="19.5" customHeight="1">
      <c r="B94" s="82" t="s">
        <v>104</v>
      </c>
      <c r="C94" s="83">
        <v>28</v>
      </c>
      <c r="D94" s="39">
        <v>100</v>
      </c>
      <c r="E94" s="37">
        <v>100</v>
      </c>
      <c r="F94" s="39"/>
      <c r="G94" s="39"/>
      <c r="H94" s="39">
        <v>720</v>
      </c>
      <c r="I94" s="15">
        <f t="shared" si="26"/>
        <v>65000</v>
      </c>
      <c r="J94" s="15">
        <v>52000</v>
      </c>
      <c r="K94" s="15">
        <v>6500</v>
      </c>
      <c r="L94" s="15">
        <v>6500</v>
      </c>
      <c r="M94" s="15">
        <f t="shared" si="27"/>
        <v>7000</v>
      </c>
      <c r="N94" s="15">
        <v>5600</v>
      </c>
      <c r="O94" s="15">
        <v>700</v>
      </c>
      <c r="P94" s="15">
        <v>700</v>
      </c>
    </row>
    <row r="95" spans="2:16" s="3" customFormat="1" ht="19.5" customHeight="1">
      <c r="B95" s="82" t="s">
        <v>105</v>
      </c>
      <c r="C95" s="83">
        <v>15</v>
      </c>
      <c r="D95" s="39">
        <v>100</v>
      </c>
      <c r="E95" s="37">
        <v>100</v>
      </c>
      <c r="F95" s="39"/>
      <c r="G95" s="39"/>
      <c r="H95" s="39">
        <v>720</v>
      </c>
      <c r="I95" s="15">
        <f t="shared" si="26"/>
        <v>65000</v>
      </c>
      <c r="J95" s="15">
        <v>52000</v>
      </c>
      <c r="K95" s="15">
        <v>6500</v>
      </c>
      <c r="L95" s="15">
        <v>6500</v>
      </c>
      <c r="M95" s="15">
        <f t="shared" si="27"/>
        <v>7000</v>
      </c>
      <c r="N95" s="15">
        <v>5600</v>
      </c>
      <c r="O95" s="15">
        <v>700</v>
      </c>
      <c r="P95" s="15">
        <v>700</v>
      </c>
    </row>
    <row r="96" spans="2:155" s="23" customFormat="1" ht="19.5" customHeight="1">
      <c r="B96" s="84" t="s">
        <v>106</v>
      </c>
      <c r="C96" s="85"/>
      <c r="D96" s="41">
        <v>2</v>
      </c>
      <c r="E96" s="66"/>
      <c r="F96" s="41">
        <v>1</v>
      </c>
      <c r="G96" s="41">
        <v>1</v>
      </c>
      <c r="H96" s="41">
        <v>6000</v>
      </c>
      <c r="I96" s="15">
        <f t="shared" si="26"/>
        <v>12000</v>
      </c>
      <c r="J96" s="73">
        <v>9600</v>
      </c>
      <c r="K96" s="73">
        <v>1200</v>
      </c>
      <c r="L96" s="73">
        <v>1200</v>
      </c>
      <c r="M96" s="15">
        <f t="shared" si="27"/>
        <v>0</v>
      </c>
      <c r="N96" s="15">
        <v>0</v>
      </c>
      <c r="O96" s="15">
        <v>0</v>
      </c>
      <c r="P96" s="15">
        <v>0</v>
      </c>
      <c r="EV96" s="75"/>
      <c r="EW96" s="75"/>
      <c r="EX96" s="75"/>
      <c r="EY96" s="75"/>
    </row>
    <row r="97" spans="2:16" s="26" customFormat="1" ht="19.5" customHeight="1">
      <c r="B97" s="86" t="s">
        <v>107</v>
      </c>
      <c r="C97" s="47">
        <f>SUM(C98:C120)</f>
        <v>3091</v>
      </c>
      <c r="D97" s="47">
        <f>SUM(D98:D120)</f>
        <v>3664</v>
      </c>
      <c r="E97" s="47">
        <f>SUM(E98:E120)</f>
        <v>3651</v>
      </c>
      <c r="F97" s="47">
        <f>SUM(F98:F120)</f>
        <v>12</v>
      </c>
      <c r="G97" s="47">
        <f>SUM(G98:G120)</f>
        <v>1</v>
      </c>
      <c r="H97" s="47"/>
      <c r="I97" s="47">
        <f>SUM(I98:I120)</f>
        <v>2451180</v>
      </c>
      <c r="J97" s="47">
        <f aca="true" t="shared" si="28" ref="J97:P97">SUM(J98:J120)</f>
        <v>1960920</v>
      </c>
      <c r="K97" s="47">
        <f t="shared" si="28"/>
        <v>245115</v>
      </c>
      <c r="L97" s="47">
        <f t="shared" si="28"/>
        <v>245145</v>
      </c>
      <c r="M97" s="47">
        <f t="shared" si="28"/>
        <v>255498</v>
      </c>
      <c r="N97" s="47">
        <f t="shared" si="28"/>
        <v>204456</v>
      </c>
      <c r="O97" s="47">
        <f t="shared" si="28"/>
        <v>25557</v>
      </c>
      <c r="P97" s="47">
        <f t="shared" si="28"/>
        <v>25485</v>
      </c>
    </row>
    <row r="98" spans="2:16" s="3" customFormat="1" ht="19.5" customHeight="1">
      <c r="B98" s="87" t="s">
        <v>108</v>
      </c>
      <c r="C98" s="88">
        <v>1828</v>
      </c>
      <c r="D98" s="88">
        <v>1822</v>
      </c>
      <c r="E98" s="88">
        <v>1822</v>
      </c>
      <c r="F98" s="39"/>
      <c r="G98" s="39"/>
      <c r="H98" s="39">
        <v>720</v>
      </c>
      <c r="I98" s="15">
        <f aca="true" t="shared" si="29" ref="I98:I120">SUM(J98:L98)</f>
        <v>1184330</v>
      </c>
      <c r="J98" s="15">
        <v>947440</v>
      </c>
      <c r="K98" s="15">
        <v>118430</v>
      </c>
      <c r="L98" s="15">
        <v>118460</v>
      </c>
      <c r="M98" s="15">
        <f aca="true" t="shared" si="30" ref="M98:M120">SUM(N98:P98)</f>
        <v>127468</v>
      </c>
      <c r="N98" s="15">
        <v>102032</v>
      </c>
      <c r="O98" s="15">
        <v>12754</v>
      </c>
      <c r="P98" s="15">
        <v>12682</v>
      </c>
    </row>
    <row r="99" spans="2:155" s="23" customFormat="1" ht="19.5" customHeight="1">
      <c r="B99" s="89" t="s">
        <v>109</v>
      </c>
      <c r="C99" s="90"/>
      <c r="D99" s="90">
        <v>5</v>
      </c>
      <c r="E99" s="90"/>
      <c r="F99" s="41">
        <v>5</v>
      </c>
      <c r="G99" s="41"/>
      <c r="H99" s="41">
        <v>6000</v>
      </c>
      <c r="I99" s="15">
        <f t="shared" si="29"/>
        <v>30000</v>
      </c>
      <c r="J99" s="73">
        <v>24000</v>
      </c>
      <c r="K99" s="73">
        <v>3000</v>
      </c>
      <c r="L99" s="73">
        <v>3000</v>
      </c>
      <c r="M99" s="15">
        <f t="shared" si="30"/>
        <v>0</v>
      </c>
      <c r="N99" s="15">
        <v>0</v>
      </c>
      <c r="O99" s="15">
        <v>0</v>
      </c>
      <c r="P99" s="15">
        <v>0</v>
      </c>
      <c r="EV99" s="75"/>
      <c r="EW99" s="75"/>
      <c r="EX99" s="75"/>
      <c r="EY99" s="75"/>
    </row>
    <row r="100" spans="2:155" s="23" customFormat="1" ht="19.5" customHeight="1">
      <c r="B100" s="89" t="s">
        <v>110</v>
      </c>
      <c r="C100" s="90"/>
      <c r="D100" s="90">
        <v>1</v>
      </c>
      <c r="E100" s="66"/>
      <c r="F100" s="41"/>
      <c r="G100" s="41">
        <v>1</v>
      </c>
      <c r="H100" s="41">
        <v>6000</v>
      </c>
      <c r="I100" s="15">
        <f t="shared" si="29"/>
        <v>6000</v>
      </c>
      <c r="J100" s="73">
        <v>4800</v>
      </c>
      <c r="K100" s="73">
        <v>600</v>
      </c>
      <c r="L100" s="73">
        <v>600</v>
      </c>
      <c r="M100" s="15">
        <f t="shared" si="30"/>
        <v>0</v>
      </c>
      <c r="N100" s="15">
        <v>0</v>
      </c>
      <c r="O100" s="15">
        <v>0</v>
      </c>
      <c r="P100" s="15">
        <v>0</v>
      </c>
      <c r="EV100" s="75"/>
      <c r="EW100" s="75"/>
      <c r="EX100" s="75"/>
      <c r="EY100" s="75"/>
    </row>
    <row r="101" spans="2:16" s="3" customFormat="1" ht="19.5" customHeight="1">
      <c r="B101" s="87" t="s">
        <v>111</v>
      </c>
      <c r="C101" s="88">
        <v>73</v>
      </c>
      <c r="D101" s="39">
        <v>100</v>
      </c>
      <c r="E101" s="39">
        <v>100</v>
      </c>
      <c r="F101" s="39"/>
      <c r="G101" s="39"/>
      <c r="H101" s="39">
        <v>720</v>
      </c>
      <c r="I101" s="15">
        <f t="shared" si="29"/>
        <v>65000</v>
      </c>
      <c r="J101" s="15">
        <v>52000</v>
      </c>
      <c r="K101" s="15">
        <v>6500</v>
      </c>
      <c r="L101" s="15">
        <v>6500</v>
      </c>
      <c r="M101" s="15">
        <f t="shared" si="30"/>
        <v>7000</v>
      </c>
      <c r="N101" s="15">
        <v>5600</v>
      </c>
      <c r="O101" s="15">
        <v>700</v>
      </c>
      <c r="P101" s="15">
        <v>700</v>
      </c>
    </row>
    <row r="102" spans="2:155" s="23" customFormat="1" ht="19.5" customHeight="1">
      <c r="B102" s="89" t="s">
        <v>112</v>
      </c>
      <c r="C102" s="90"/>
      <c r="D102" s="41">
        <v>1</v>
      </c>
      <c r="E102" s="41"/>
      <c r="F102" s="41">
        <v>1</v>
      </c>
      <c r="G102" s="41"/>
      <c r="H102" s="41">
        <v>6000</v>
      </c>
      <c r="I102" s="15">
        <f t="shared" si="29"/>
        <v>6000</v>
      </c>
      <c r="J102" s="73">
        <v>4800</v>
      </c>
      <c r="K102" s="73">
        <v>600</v>
      </c>
      <c r="L102" s="73">
        <v>600</v>
      </c>
      <c r="M102" s="15">
        <f t="shared" si="30"/>
        <v>0</v>
      </c>
      <c r="N102" s="15">
        <v>0</v>
      </c>
      <c r="O102" s="15">
        <v>0</v>
      </c>
      <c r="P102" s="15">
        <v>0</v>
      </c>
      <c r="EV102" s="75"/>
      <c r="EW102" s="75"/>
      <c r="EX102" s="75"/>
      <c r="EY102" s="75"/>
    </row>
    <row r="103" spans="2:16" s="3" customFormat="1" ht="19.5" customHeight="1">
      <c r="B103" s="87" t="s">
        <v>113</v>
      </c>
      <c r="C103" s="88">
        <v>245</v>
      </c>
      <c r="D103" s="88">
        <v>242</v>
      </c>
      <c r="E103" s="88">
        <v>242</v>
      </c>
      <c r="F103" s="41"/>
      <c r="G103" s="39"/>
      <c r="H103" s="39">
        <v>720</v>
      </c>
      <c r="I103" s="15">
        <f t="shared" si="29"/>
        <v>157300</v>
      </c>
      <c r="J103" s="15">
        <v>125840</v>
      </c>
      <c r="K103" s="15">
        <v>15730</v>
      </c>
      <c r="L103" s="15">
        <v>15730</v>
      </c>
      <c r="M103" s="15">
        <f t="shared" si="30"/>
        <v>16940</v>
      </c>
      <c r="N103" s="15">
        <v>13552</v>
      </c>
      <c r="O103" s="15">
        <v>1694</v>
      </c>
      <c r="P103" s="15">
        <v>1694</v>
      </c>
    </row>
    <row r="104" spans="2:155" s="23" customFormat="1" ht="19.5" customHeight="1">
      <c r="B104" s="89" t="s">
        <v>114</v>
      </c>
      <c r="C104" s="90"/>
      <c r="D104" s="41">
        <v>3</v>
      </c>
      <c r="E104" s="66"/>
      <c r="F104" s="41">
        <v>3</v>
      </c>
      <c r="G104" s="41"/>
      <c r="H104" s="41">
        <v>6000</v>
      </c>
      <c r="I104" s="15">
        <f t="shared" si="29"/>
        <v>18000</v>
      </c>
      <c r="J104" s="73">
        <v>14400</v>
      </c>
      <c r="K104" s="73">
        <v>1800</v>
      </c>
      <c r="L104" s="73">
        <v>1800</v>
      </c>
      <c r="M104" s="15">
        <f t="shared" si="30"/>
        <v>0</v>
      </c>
      <c r="N104" s="15">
        <v>0</v>
      </c>
      <c r="O104" s="15">
        <v>0</v>
      </c>
      <c r="P104" s="15">
        <v>0</v>
      </c>
      <c r="EV104" s="75"/>
      <c r="EW104" s="75"/>
      <c r="EX104" s="75"/>
      <c r="EY104" s="75"/>
    </row>
    <row r="105" spans="2:16" s="3" customFormat="1" ht="19.5" customHeight="1">
      <c r="B105" s="87" t="s">
        <v>115</v>
      </c>
      <c r="C105" s="88">
        <v>77</v>
      </c>
      <c r="D105" s="88">
        <v>100</v>
      </c>
      <c r="E105" s="88">
        <v>100</v>
      </c>
      <c r="F105" s="39"/>
      <c r="G105" s="39"/>
      <c r="H105" s="39">
        <v>720</v>
      </c>
      <c r="I105" s="15">
        <f t="shared" si="29"/>
        <v>65000</v>
      </c>
      <c r="J105" s="15">
        <v>52000</v>
      </c>
      <c r="K105" s="15">
        <v>6500</v>
      </c>
      <c r="L105" s="15">
        <v>6500</v>
      </c>
      <c r="M105" s="15">
        <f t="shared" si="30"/>
        <v>7000</v>
      </c>
      <c r="N105" s="15">
        <v>5600</v>
      </c>
      <c r="O105" s="15">
        <v>700</v>
      </c>
      <c r="P105" s="15">
        <v>700</v>
      </c>
    </row>
    <row r="106" spans="2:155" s="23" customFormat="1" ht="19.5" customHeight="1">
      <c r="B106" s="89" t="s">
        <v>116</v>
      </c>
      <c r="C106" s="90"/>
      <c r="D106" s="90">
        <v>1</v>
      </c>
      <c r="E106" s="90"/>
      <c r="F106" s="41">
        <v>1</v>
      </c>
      <c r="G106" s="41"/>
      <c r="H106" s="41">
        <v>6000</v>
      </c>
      <c r="I106" s="15">
        <f t="shared" si="29"/>
        <v>6000</v>
      </c>
      <c r="J106" s="73">
        <v>4800</v>
      </c>
      <c r="K106" s="73">
        <v>600</v>
      </c>
      <c r="L106" s="73">
        <v>600</v>
      </c>
      <c r="M106" s="15">
        <f t="shared" si="30"/>
        <v>0</v>
      </c>
      <c r="N106" s="15">
        <v>0</v>
      </c>
      <c r="O106" s="15">
        <v>0</v>
      </c>
      <c r="P106" s="15">
        <v>0</v>
      </c>
      <c r="EV106" s="75"/>
      <c r="EW106" s="75"/>
      <c r="EX106" s="75"/>
      <c r="EY106" s="75"/>
    </row>
    <row r="107" spans="2:16" s="3" customFormat="1" ht="19.5" customHeight="1">
      <c r="B107" s="87" t="s">
        <v>117</v>
      </c>
      <c r="C107" s="88">
        <v>39</v>
      </c>
      <c r="D107" s="39">
        <v>100</v>
      </c>
      <c r="E107" s="39">
        <v>100</v>
      </c>
      <c r="F107" s="39"/>
      <c r="G107" s="39"/>
      <c r="H107" s="39">
        <v>720</v>
      </c>
      <c r="I107" s="15">
        <f t="shared" si="29"/>
        <v>65000</v>
      </c>
      <c r="J107" s="15">
        <v>52000</v>
      </c>
      <c r="K107" s="15">
        <v>6500</v>
      </c>
      <c r="L107" s="15">
        <v>6500</v>
      </c>
      <c r="M107" s="15">
        <f t="shared" si="30"/>
        <v>7000</v>
      </c>
      <c r="N107" s="15">
        <v>5600</v>
      </c>
      <c r="O107" s="15">
        <v>700</v>
      </c>
      <c r="P107" s="15">
        <v>700</v>
      </c>
    </row>
    <row r="108" spans="2:16" s="3" customFormat="1" ht="19.5" customHeight="1">
      <c r="B108" s="87" t="s">
        <v>118</v>
      </c>
      <c r="C108" s="88">
        <v>86</v>
      </c>
      <c r="D108" s="39">
        <v>100</v>
      </c>
      <c r="E108" s="39">
        <v>100</v>
      </c>
      <c r="F108" s="39"/>
      <c r="G108" s="39"/>
      <c r="H108" s="39">
        <v>720</v>
      </c>
      <c r="I108" s="15">
        <f t="shared" si="29"/>
        <v>65000</v>
      </c>
      <c r="J108" s="15">
        <v>52000</v>
      </c>
      <c r="K108" s="15">
        <v>6500</v>
      </c>
      <c r="L108" s="15">
        <v>6500</v>
      </c>
      <c r="M108" s="15">
        <f t="shared" si="30"/>
        <v>7000</v>
      </c>
      <c r="N108" s="15">
        <v>5600</v>
      </c>
      <c r="O108" s="15">
        <v>700</v>
      </c>
      <c r="P108" s="15">
        <v>700</v>
      </c>
    </row>
    <row r="109" spans="2:155" s="23" customFormat="1" ht="19.5" customHeight="1">
      <c r="B109" s="89" t="s">
        <v>119</v>
      </c>
      <c r="C109" s="90"/>
      <c r="D109" s="41">
        <v>1</v>
      </c>
      <c r="E109" s="41"/>
      <c r="F109" s="41">
        <v>1</v>
      </c>
      <c r="G109" s="41"/>
      <c r="H109" s="41">
        <v>6000</v>
      </c>
      <c r="I109" s="15">
        <f t="shared" si="29"/>
        <v>6000</v>
      </c>
      <c r="J109" s="73">
        <v>4800</v>
      </c>
      <c r="K109" s="73">
        <v>600</v>
      </c>
      <c r="L109" s="73">
        <v>600</v>
      </c>
      <c r="M109" s="15">
        <f t="shared" si="30"/>
        <v>0</v>
      </c>
      <c r="N109" s="15">
        <v>0</v>
      </c>
      <c r="O109" s="15">
        <v>0</v>
      </c>
      <c r="P109" s="15">
        <v>0</v>
      </c>
      <c r="EV109" s="75"/>
      <c r="EW109" s="75"/>
      <c r="EX109" s="75"/>
      <c r="EY109" s="75"/>
    </row>
    <row r="110" spans="2:16" s="3" customFormat="1" ht="19.5" customHeight="1">
      <c r="B110" s="87" t="s">
        <v>120</v>
      </c>
      <c r="C110" s="88">
        <v>60</v>
      </c>
      <c r="D110" s="39">
        <v>100</v>
      </c>
      <c r="E110" s="39">
        <v>100</v>
      </c>
      <c r="F110" s="39"/>
      <c r="G110" s="39"/>
      <c r="H110" s="39">
        <v>720</v>
      </c>
      <c r="I110" s="15">
        <f t="shared" si="29"/>
        <v>65000</v>
      </c>
      <c r="J110" s="15">
        <v>52000</v>
      </c>
      <c r="K110" s="15">
        <v>6500</v>
      </c>
      <c r="L110" s="15">
        <v>6500</v>
      </c>
      <c r="M110" s="15">
        <f t="shared" si="30"/>
        <v>7000</v>
      </c>
      <c r="N110" s="15">
        <v>5600</v>
      </c>
      <c r="O110" s="15">
        <v>700</v>
      </c>
      <c r="P110" s="15">
        <v>700</v>
      </c>
    </row>
    <row r="111" spans="2:16" s="3" customFormat="1" ht="19.5" customHeight="1">
      <c r="B111" s="87" t="s">
        <v>121</v>
      </c>
      <c r="C111" s="88">
        <v>142</v>
      </c>
      <c r="D111" s="39">
        <v>142</v>
      </c>
      <c r="E111" s="39">
        <v>142</v>
      </c>
      <c r="F111" s="39"/>
      <c r="G111" s="39"/>
      <c r="H111" s="39">
        <v>720</v>
      </c>
      <c r="I111" s="15">
        <f t="shared" si="29"/>
        <v>92300</v>
      </c>
      <c r="J111" s="15">
        <v>73840</v>
      </c>
      <c r="K111" s="15">
        <v>9230</v>
      </c>
      <c r="L111" s="15">
        <v>9230</v>
      </c>
      <c r="M111" s="15">
        <f t="shared" si="30"/>
        <v>9940</v>
      </c>
      <c r="N111" s="15">
        <v>7952</v>
      </c>
      <c r="O111" s="15">
        <v>994</v>
      </c>
      <c r="P111" s="15">
        <v>994</v>
      </c>
    </row>
    <row r="112" spans="2:16" s="3" customFormat="1" ht="19.5" customHeight="1">
      <c r="B112" s="87" t="s">
        <v>122</v>
      </c>
      <c r="C112" s="88">
        <v>22</v>
      </c>
      <c r="D112" s="39">
        <v>100</v>
      </c>
      <c r="E112" s="39">
        <v>100</v>
      </c>
      <c r="F112" s="39"/>
      <c r="G112" s="39"/>
      <c r="H112" s="39">
        <v>720</v>
      </c>
      <c r="I112" s="15">
        <f t="shared" si="29"/>
        <v>65000</v>
      </c>
      <c r="J112" s="15">
        <v>52000</v>
      </c>
      <c r="K112" s="15">
        <v>6500</v>
      </c>
      <c r="L112" s="15">
        <v>6500</v>
      </c>
      <c r="M112" s="15">
        <f t="shared" si="30"/>
        <v>7000</v>
      </c>
      <c r="N112" s="15">
        <v>5600</v>
      </c>
      <c r="O112" s="15">
        <v>700</v>
      </c>
      <c r="P112" s="15">
        <v>700</v>
      </c>
    </row>
    <row r="113" spans="2:16" s="3" customFormat="1" ht="19.5" customHeight="1">
      <c r="B113" s="87" t="s">
        <v>123</v>
      </c>
      <c r="C113" s="88">
        <v>33</v>
      </c>
      <c r="D113" s="39">
        <v>100</v>
      </c>
      <c r="E113" s="39">
        <v>100</v>
      </c>
      <c r="F113" s="39"/>
      <c r="G113" s="39"/>
      <c r="H113" s="39">
        <v>720</v>
      </c>
      <c r="I113" s="15">
        <f t="shared" si="29"/>
        <v>65000</v>
      </c>
      <c r="J113" s="15">
        <v>52000</v>
      </c>
      <c r="K113" s="15">
        <v>6500</v>
      </c>
      <c r="L113" s="15">
        <v>6500</v>
      </c>
      <c r="M113" s="15">
        <f t="shared" si="30"/>
        <v>7000</v>
      </c>
      <c r="N113" s="15">
        <v>5600</v>
      </c>
      <c r="O113" s="15">
        <v>700</v>
      </c>
      <c r="P113" s="15">
        <v>700</v>
      </c>
    </row>
    <row r="114" spans="2:16" s="3" customFormat="1" ht="19.5" customHeight="1">
      <c r="B114" s="87" t="s">
        <v>124</v>
      </c>
      <c r="C114" s="88">
        <v>112</v>
      </c>
      <c r="D114" s="88">
        <v>112</v>
      </c>
      <c r="E114" s="88">
        <v>112</v>
      </c>
      <c r="F114" s="39"/>
      <c r="G114" s="39"/>
      <c r="H114" s="39">
        <v>720</v>
      </c>
      <c r="I114" s="15">
        <f t="shared" si="29"/>
        <v>72800</v>
      </c>
      <c r="J114" s="15">
        <v>58240</v>
      </c>
      <c r="K114" s="15">
        <v>7280</v>
      </c>
      <c r="L114" s="15">
        <v>7280</v>
      </c>
      <c r="M114" s="15">
        <f t="shared" si="30"/>
        <v>7840</v>
      </c>
      <c r="N114" s="15">
        <v>6272</v>
      </c>
      <c r="O114" s="15">
        <v>784</v>
      </c>
      <c r="P114" s="15">
        <v>784</v>
      </c>
    </row>
    <row r="115" spans="2:16" s="3" customFormat="1" ht="19.5" customHeight="1">
      <c r="B115" s="87" t="s">
        <v>125</v>
      </c>
      <c r="C115" s="88">
        <v>67</v>
      </c>
      <c r="D115" s="39">
        <v>100</v>
      </c>
      <c r="E115" s="39">
        <v>100</v>
      </c>
      <c r="F115" s="39"/>
      <c r="G115" s="39"/>
      <c r="H115" s="39">
        <v>720</v>
      </c>
      <c r="I115" s="15">
        <f t="shared" si="29"/>
        <v>65000</v>
      </c>
      <c r="J115" s="15">
        <v>52000</v>
      </c>
      <c r="K115" s="15">
        <v>6500</v>
      </c>
      <c r="L115" s="15">
        <v>6500</v>
      </c>
      <c r="M115" s="15">
        <f t="shared" si="30"/>
        <v>7000</v>
      </c>
      <c r="N115" s="15">
        <v>5600</v>
      </c>
      <c r="O115" s="15">
        <v>700</v>
      </c>
      <c r="P115" s="15">
        <v>700</v>
      </c>
    </row>
    <row r="116" spans="2:155" s="23" customFormat="1" ht="19.5" customHeight="1">
      <c r="B116" s="89" t="s">
        <v>126</v>
      </c>
      <c r="C116" s="90"/>
      <c r="D116" s="41">
        <v>1</v>
      </c>
      <c r="E116" s="41"/>
      <c r="F116" s="41">
        <v>1</v>
      </c>
      <c r="G116" s="41"/>
      <c r="H116" s="41">
        <v>6000</v>
      </c>
      <c r="I116" s="15">
        <f t="shared" si="29"/>
        <v>6000</v>
      </c>
      <c r="J116" s="73">
        <v>4800</v>
      </c>
      <c r="K116" s="73">
        <v>600</v>
      </c>
      <c r="L116" s="73">
        <v>600</v>
      </c>
      <c r="M116" s="15">
        <f t="shared" si="30"/>
        <v>0</v>
      </c>
      <c r="N116" s="15">
        <v>0</v>
      </c>
      <c r="O116" s="15">
        <v>0</v>
      </c>
      <c r="P116" s="15">
        <v>0</v>
      </c>
      <c r="EV116" s="75"/>
      <c r="EW116" s="75"/>
      <c r="EX116" s="75"/>
      <c r="EY116" s="75"/>
    </row>
    <row r="117" spans="2:16" s="3" customFormat="1" ht="19.5" customHeight="1">
      <c r="B117" s="87" t="s">
        <v>127</v>
      </c>
      <c r="C117" s="88">
        <v>33</v>
      </c>
      <c r="D117" s="39">
        <v>100</v>
      </c>
      <c r="E117" s="39">
        <v>100</v>
      </c>
      <c r="F117" s="39"/>
      <c r="G117" s="39"/>
      <c r="H117" s="39">
        <v>720</v>
      </c>
      <c r="I117" s="15">
        <f t="shared" si="29"/>
        <v>65000</v>
      </c>
      <c r="J117" s="15">
        <v>52000</v>
      </c>
      <c r="K117" s="15">
        <v>6500</v>
      </c>
      <c r="L117" s="15">
        <v>6500</v>
      </c>
      <c r="M117" s="15">
        <f t="shared" si="30"/>
        <v>7000</v>
      </c>
      <c r="N117" s="15">
        <v>5600</v>
      </c>
      <c r="O117" s="15">
        <v>700</v>
      </c>
      <c r="P117" s="15">
        <v>700</v>
      </c>
    </row>
    <row r="118" spans="2:16" s="3" customFormat="1" ht="19.5" customHeight="1">
      <c r="B118" s="87" t="s">
        <v>128</v>
      </c>
      <c r="C118" s="88">
        <v>6</v>
      </c>
      <c r="D118" s="39">
        <v>100</v>
      </c>
      <c r="E118" s="39">
        <v>100</v>
      </c>
      <c r="F118" s="39"/>
      <c r="G118" s="39"/>
      <c r="H118" s="39">
        <v>720</v>
      </c>
      <c r="I118" s="15">
        <f t="shared" si="29"/>
        <v>65000</v>
      </c>
      <c r="J118" s="15">
        <v>52000</v>
      </c>
      <c r="K118" s="15">
        <v>6500</v>
      </c>
      <c r="L118" s="15">
        <v>6500</v>
      </c>
      <c r="M118" s="15">
        <f t="shared" si="30"/>
        <v>7000</v>
      </c>
      <c r="N118" s="15">
        <v>5600</v>
      </c>
      <c r="O118" s="15">
        <v>700</v>
      </c>
      <c r="P118" s="15">
        <v>700</v>
      </c>
    </row>
    <row r="119" spans="2:16" s="3" customFormat="1" ht="19.5" customHeight="1">
      <c r="B119" s="87" t="s">
        <v>129</v>
      </c>
      <c r="C119" s="88">
        <v>35</v>
      </c>
      <c r="D119" s="39">
        <v>100</v>
      </c>
      <c r="E119" s="39">
        <v>100</v>
      </c>
      <c r="F119" s="39"/>
      <c r="G119" s="39"/>
      <c r="H119" s="39">
        <v>720</v>
      </c>
      <c r="I119" s="15">
        <f t="shared" si="29"/>
        <v>65000</v>
      </c>
      <c r="J119" s="15">
        <v>52000</v>
      </c>
      <c r="K119" s="15">
        <v>6500</v>
      </c>
      <c r="L119" s="15">
        <v>6500</v>
      </c>
      <c r="M119" s="15">
        <f t="shared" si="30"/>
        <v>7000</v>
      </c>
      <c r="N119" s="15">
        <v>5600</v>
      </c>
      <c r="O119" s="15">
        <v>700</v>
      </c>
      <c r="P119" s="15">
        <v>700</v>
      </c>
    </row>
    <row r="120" spans="2:16" s="3" customFormat="1" ht="19.5" customHeight="1">
      <c r="B120" s="87" t="s">
        <v>130</v>
      </c>
      <c r="C120" s="88">
        <v>233</v>
      </c>
      <c r="D120" s="88">
        <v>233</v>
      </c>
      <c r="E120" s="88">
        <v>233</v>
      </c>
      <c r="F120" s="39"/>
      <c r="G120" s="39"/>
      <c r="H120" s="39">
        <v>720</v>
      </c>
      <c r="I120" s="15">
        <f t="shared" si="29"/>
        <v>151450</v>
      </c>
      <c r="J120" s="15">
        <v>121160</v>
      </c>
      <c r="K120" s="15">
        <v>15145</v>
      </c>
      <c r="L120" s="15">
        <v>15145</v>
      </c>
      <c r="M120" s="15">
        <f t="shared" si="30"/>
        <v>16310</v>
      </c>
      <c r="N120" s="15">
        <v>13048</v>
      </c>
      <c r="O120" s="15">
        <v>1631</v>
      </c>
      <c r="P120" s="15">
        <v>1631</v>
      </c>
    </row>
    <row r="121" spans="2:16" s="22" customFormat="1" ht="19.5" customHeight="1">
      <c r="B121" s="54" t="s">
        <v>131</v>
      </c>
      <c r="C121" s="55">
        <f>SUM(C122:C128)</f>
        <v>395</v>
      </c>
      <c r="D121" s="55">
        <f>SUM(D122:D128)</f>
        <v>741</v>
      </c>
      <c r="E121" s="55">
        <f>SUM(E122:E128)</f>
        <v>735</v>
      </c>
      <c r="F121" s="55">
        <f>SUM(F122:F128)</f>
        <v>5</v>
      </c>
      <c r="G121" s="55">
        <f>SUM(G122:G128)</f>
        <v>1</v>
      </c>
      <c r="H121" s="55"/>
      <c r="I121" s="55">
        <f>SUM(I122:I128)</f>
        <v>513915</v>
      </c>
      <c r="J121" s="55">
        <f aca="true" t="shared" si="31" ref="J121:P121">SUM(J122:J128)</f>
        <v>411000</v>
      </c>
      <c r="K121" s="55">
        <f t="shared" si="31"/>
        <v>51375</v>
      </c>
      <c r="L121" s="55">
        <f t="shared" si="31"/>
        <v>51540</v>
      </c>
      <c r="M121" s="55">
        <f t="shared" si="31"/>
        <v>51393</v>
      </c>
      <c r="N121" s="55">
        <f t="shared" si="31"/>
        <v>41160</v>
      </c>
      <c r="O121" s="55">
        <f t="shared" si="31"/>
        <v>5145</v>
      </c>
      <c r="P121" s="55">
        <f t="shared" si="31"/>
        <v>5088</v>
      </c>
    </row>
    <row r="122" spans="2:16" s="3" customFormat="1" ht="19.5" customHeight="1">
      <c r="B122" s="91" t="s">
        <v>132</v>
      </c>
      <c r="C122" s="92">
        <v>340</v>
      </c>
      <c r="D122" s="92">
        <v>335</v>
      </c>
      <c r="E122" s="92">
        <v>335</v>
      </c>
      <c r="F122" s="39"/>
      <c r="G122" s="39"/>
      <c r="H122" s="39">
        <v>720</v>
      </c>
      <c r="I122" s="15">
        <f aca="true" t="shared" si="32" ref="I122:I128">SUM(J122:L122)</f>
        <v>217915</v>
      </c>
      <c r="J122" s="15">
        <v>174200</v>
      </c>
      <c r="K122" s="15">
        <v>21775</v>
      </c>
      <c r="L122" s="15">
        <v>21940</v>
      </c>
      <c r="M122" s="15">
        <f aca="true" t="shared" si="33" ref="M122:M128">SUM(N122:P122)</f>
        <v>23393</v>
      </c>
      <c r="N122" s="15">
        <v>18760</v>
      </c>
      <c r="O122" s="15">
        <v>2345</v>
      </c>
      <c r="P122" s="15">
        <v>2288</v>
      </c>
    </row>
    <row r="123" spans="2:155" s="23" customFormat="1" ht="19.5" customHeight="1">
      <c r="B123" s="93" t="s">
        <v>133</v>
      </c>
      <c r="C123" s="94"/>
      <c r="D123" s="94">
        <v>5</v>
      </c>
      <c r="E123" s="66"/>
      <c r="F123" s="41">
        <v>4</v>
      </c>
      <c r="G123" s="41">
        <v>1</v>
      </c>
      <c r="H123" s="41">
        <v>6000</v>
      </c>
      <c r="I123" s="15">
        <f t="shared" si="32"/>
        <v>30000</v>
      </c>
      <c r="J123" s="73">
        <v>24000</v>
      </c>
      <c r="K123" s="73">
        <v>3000</v>
      </c>
      <c r="L123" s="73">
        <v>3000</v>
      </c>
      <c r="M123" s="15">
        <f t="shared" si="33"/>
        <v>0</v>
      </c>
      <c r="N123" s="15">
        <v>0</v>
      </c>
      <c r="O123" s="15">
        <v>0</v>
      </c>
      <c r="P123" s="15">
        <v>0</v>
      </c>
      <c r="EV123" s="75"/>
      <c r="EW123" s="75"/>
      <c r="EX123" s="75"/>
      <c r="EY123" s="75"/>
    </row>
    <row r="124" spans="2:16" s="3" customFormat="1" ht="19.5" customHeight="1">
      <c r="B124" s="91" t="s">
        <v>134</v>
      </c>
      <c r="C124" s="92">
        <v>26</v>
      </c>
      <c r="D124" s="39">
        <v>100</v>
      </c>
      <c r="E124" s="39">
        <v>100</v>
      </c>
      <c r="F124" s="39"/>
      <c r="G124" s="39"/>
      <c r="H124" s="39">
        <v>720</v>
      </c>
      <c r="I124" s="15">
        <f t="shared" si="32"/>
        <v>65000</v>
      </c>
      <c r="J124" s="15">
        <v>52000</v>
      </c>
      <c r="K124" s="15">
        <v>6500</v>
      </c>
      <c r="L124" s="15">
        <v>6500</v>
      </c>
      <c r="M124" s="15">
        <f t="shared" si="33"/>
        <v>7000</v>
      </c>
      <c r="N124" s="15">
        <v>5600</v>
      </c>
      <c r="O124" s="15">
        <v>700</v>
      </c>
      <c r="P124" s="15">
        <v>700</v>
      </c>
    </row>
    <row r="125" spans="2:16" s="3" customFormat="1" ht="19.5" customHeight="1">
      <c r="B125" s="91" t="s">
        <v>135</v>
      </c>
      <c r="C125" s="92">
        <v>11</v>
      </c>
      <c r="D125" s="39">
        <v>100</v>
      </c>
      <c r="E125" s="39">
        <v>100</v>
      </c>
      <c r="F125" s="39"/>
      <c r="G125" s="39"/>
      <c r="H125" s="39">
        <v>720</v>
      </c>
      <c r="I125" s="15">
        <f t="shared" si="32"/>
        <v>65000</v>
      </c>
      <c r="J125" s="15">
        <v>52000</v>
      </c>
      <c r="K125" s="15">
        <v>6500</v>
      </c>
      <c r="L125" s="15">
        <v>6500</v>
      </c>
      <c r="M125" s="15">
        <f t="shared" si="33"/>
        <v>7000</v>
      </c>
      <c r="N125" s="15">
        <v>5600</v>
      </c>
      <c r="O125" s="15">
        <v>700</v>
      </c>
      <c r="P125" s="15">
        <v>700</v>
      </c>
    </row>
    <row r="126" spans="2:16" s="3" customFormat="1" ht="19.5" customHeight="1">
      <c r="B126" s="93" t="s">
        <v>136</v>
      </c>
      <c r="C126" s="92"/>
      <c r="D126" s="39">
        <v>1</v>
      </c>
      <c r="E126" s="39"/>
      <c r="F126" s="39">
        <v>1</v>
      </c>
      <c r="G126" s="39"/>
      <c r="H126" s="39">
        <v>6000</v>
      </c>
      <c r="I126" s="15">
        <f t="shared" si="32"/>
        <v>6000</v>
      </c>
      <c r="J126" s="15">
        <v>4800</v>
      </c>
      <c r="K126" s="15">
        <v>600</v>
      </c>
      <c r="L126" s="15">
        <v>600</v>
      </c>
      <c r="M126" s="15">
        <f t="shared" si="33"/>
        <v>0</v>
      </c>
      <c r="N126" s="15">
        <v>0</v>
      </c>
      <c r="O126" s="15">
        <v>0</v>
      </c>
      <c r="P126" s="15">
        <v>0</v>
      </c>
    </row>
    <row r="127" spans="2:16" s="3" customFormat="1" ht="19.5" customHeight="1">
      <c r="B127" s="91" t="s">
        <v>137</v>
      </c>
      <c r="C127" s="92">
        <v>13</v>
      </c>
      <c r="D127" s="39">
        <v>100</v>
      </c>
      <c r="E127" s="39">
        <v>100</v>
      </c>
      <c r="F127" s="39"/>
      <c r="G127" s="39"/>
      <c r="H127" s="39">
        <v>720</v>
      </c>
      <c r="I127" s="15">
        <f t="shared" si="32"/>
        <v>65000</v>
      </c>
      <c r="J127" s="15">
        <v>52000</v>
      </c>
      <c r="K127" s="15">
        <v>6500</v>
      </c>
      <c r="L127" s="15">
        <v>6500</v>
      </c>
      <c r="M127" s="15">
        <f t="shared" si="33"/>
        <v>7000</v>
      </c>
      <c r="N127" s="15">
        <v>5600</v>
      </c>
      <c r="O127" s="15">
        <v>700</v>
      </c>
      <c r="P127" s="15">
        <v>700</v>
      </c>
    </row>
    <row r="128" spans="2:16" s="3" customFormat="1" ht="19.5" customHeight="1">
      <c r="B128" s="91" t="s">
        <v>138</v>
      </c>
      <c r="C128" s="92">
        <v>5</v>
      </c>
      <c r="D128" s="39">
        <v>100</v>
      </c>
      <c r="E128" s="39">
        <v>100</v>
      </c>
      <c r="F128" s="39"/>
      <c r="G128" s="39"/>
      <c r="H128" s="39">
        <v>720</v>
      </c>
      <c r="I128" s="15">
        <f t="shared" si="32"/>
        <v>65000</v>
      </c>
      <c r="J128" s="15">
        <v>52000</v>
      </c>
      <c r="K128" s="15">
        <v>6500</v>
      </c>
      <c r="L128" s="15">
        <v>6500</v>
      </c>
      <c r="M128" s="15">
        <f t="shared" si="33"/>
        <v>7000</v>
      </c>
      <c r="N128" s="15">
        <v>5600</v>
      </c>
      <c r="O128" s="15">
        <v>700</v>
      </c>
      <c r="P128" s="15">
        <v>700</v>
      </c>
    </row>
    <row r="129" spans="2:16" s="22" customFormat="1" ht="19.5" customHeight="1">
      <c r="B129" s="54" t="s">
        <v>139</v>
      </c>
      <c r="C129" s="55">
        <f>SUM(C130:C137)</f>
        <v>1107</v>
      </c>
      <c r="D129" s="55">
        <f>SUM(D130:D137)</f>
        <v>1546</v>
      </c>
      <c r="E129" s="55">
        <f>SUM(E130:E137)</f>
        <v>1535</v>
      </c>
      <c r="F129" s="55">
        <f>SUM(F130:F137)</f>
        <v>9</v>
      </c>
      <c r="G129" s="55">
        <f>SUM(G130:G137)</f>
        <v>2</v>
      </c>
      <c r="H129" s="55"/>
      <c r="I129" s="55">
        <f>SUM(I130:I137)</f>
        <v>1063845</v>
      </c>
      <c r="J129" s="55">
        <f aca="true" t="shared" si="34" ref="J129:P129">SUM(J130:J137)</f>
        <v>851000</v>
      </c>
      <c r="K129" s="55">
        <f t="shared" si="34"/>
        <v>106375</v>
      </c>
      <c r="L129" s="55">
        <f t="shared" si="34"/>
        <v>106470</v>
      </c>
      <c r="M129" s="55">
        <f t="shared" si="34"/>
        <v>107421</v>
      </c>
      <c r="N129" s="55">
        <f t="shared" si="34"/>
        <v>85960</v>
      </c>
      <c r="O129" s="55">
        <f t="shared" si="34"/>
        <v>10745</v>
      </c>
      <c r="P129" s="55">
        <f t="shared" si="34"/>
        <v>10716</v>
      </c>
    </row>
    <row r="130" spans="2:16" s="3" customFormat="1" ht="19.5" customHeight="1">
      <c r="B130" s="95" t="s">
        <v>140</v>
      </c>
      <c r="C130" s="96">
        <v>1045</v>
      </c>
      <c r="D130" s="96">
        <v>1035</v>
      </c>
      <c r="E130" s="96">
        <v>1035</v>
      </c>
      <c r="F130" s="39"/>
      <c r="G130" s="39"/>
      <c r="H130" s="39">
        <v>720</v>
      </c>
      <c r="I130" s="15">
        <f aca="true" t="shared" si="35" ref="I130:I137">SUM(J130:L130)</f>
        <v>672845</v>
      </c>
      <c r="J130" s="15">
        <v>538200</v>
      </c>
      <c r="K130" s="15">
        <v>67275</v>
      </c>
      <c r="L130" s="15">
        <v>67370</v>
      </c>
      <c r="M130" s="15">
        <f aca="true" t="shared" si="36" ref="M130:M137">SUM(N130:P130)</f>
        <v>72421</v>
      </c>
      <c r="N130" s="15">
        <v>57960</v>
      </c>
      <c r="O130" s="15">
        <v>7245</v>
      </c>
      <c r="P130" s="15">
        <v>7216</v>
      </c>
    </row>
    <row r="131" spans="2:155" s="23" customFormat="1" ht="19.5" customHeight="1">
      <c r="B131" s="97" t="s">
        <v>141</v>
      </c>
      <c r="C131" s="98"/>
      <c r="D131" s="98">
        <v>10</v>
      </c>
      <c r="E131" s="66"/>
      <c r="F131" s="41">
        <v>8</v>
      </c>
      <c r="G131" s="41">
        <v>2</v>
      </c>
      <c r="H131" s="41">
        <v>6000</v>
      </c>
      <c r="I131" s="15">
        <f t="shared" si="35"/>
        <v>60000</v>
      </c>
      <c r="J131" s="73">
        <v>48000</v>
      </c>
      <c r="K131" s="73">
        <v>6000</v>
      </c>
      <c r="L131" s="73">
        <v>6000</v>
      </c>
      <c r="M131" s="15">
        <f t="shared" si="36"/>
        <v>0</v>
      </c>
      <c r="N131" s="15">
        <v>0</v>
      </c>
      <c r="O131" s="15">
        <v>0</v>
      </c>
      <c r="P131" s="15">
        <v>0</v>
      </c>
      <c r="EV131" s="75"/>
      <c r="EW131" s="75"/>
      <c r="EX131" s="75"/>
      <c r="EY131" s="75"/>
    </row>
    <row r="132" spans="2:16" s="3" customFormat="1" ht="19.5" customHeight="1">
      <c r="B132" s="95" t="s">
        <v>142</v>
      </c>
      <c r="C132" s="96">
        <v>30</v>
      </c>
      <c r="D132" s="96">
        <v>100</v>
      </c>
      <c r="E132" s="96">
        <v>100</v>
      </c>
      <c r="F132" s="39"/>
      <c r="G132" s="39"/>
      <c r="H132" s="39">
        <v>720</v>
      </c>
      <c r="I132" s="15">
        <f t="shared" si="35"/>
        <v>65000</v>
      </c>
      <c r="J132" s="15">
        <v>52000</v>
      </c>
      <c r="K132" s="15">
        <v>6500</v>
      </c>
      <c r="L132" s="15">
        <v>6500</v>
      </c>
      <c r="M132" s="15">
        <f t="shared" si="36"/>
        <v>7000</v>
      </c>
      <c r="N132" s="15">
        <v>5600</v>
      </c>
      <c r="O132" s="15">
        <v>700</v>
      </c>
      <c r="P132" s="15">
        <v>700</v>
      </c>
    </row>
    <row r="133" spans="2:16" s="3" customFormat="1" ht="19.5" customHeight="1">
      <c r="B133" s="99" t="s">
        <v>143</v>
      </c>
      <c r="C133" s="96"/>
      <c r="D133" s="96">
        <v>1</v>
      </c>
      <c r="E133" s="96"/>
      <c r="F133" s="39">
        <v>1</v>
      </c>
      <c r="G133" s="39"/>
      <c r="H133" s="39">
        <v>6000</v>
      </c>
      <c r="I133" s="15">
        <f t="shared" si="35"/>
        <v>6000</v>
      </c>
      <c r="J133" s="15">
        <v>4800</v>
      </c>
      <c r="K133" s="15">
        <v>600</v>
      </c>
      <c r="L133" s="15">
        <v>600</v>
      </c>
      <c r="M133" s="15">
        <f t="shared" si="36"/>
        <v>0</v>
      </c>
      <c r="N133" s="15">
        <v>0</v>
      </c>
      <c r="O133" s="15">
        <v>0</v>
      </c>
      <c r="P133" s="15">
        <v>0</v>
      </c>
    </row>
    <row r="134" spans="2:16" s="3" customFormat="1" ht="19.5" customHeight="1">
      <c r="B134" s="95" t="s">
        <v>144</v>
      </c>
      <c r="C134" s="96">
        <v>13</v>
      </c>
      <c r="D134" s="39">
        <v>100</v>
      </c>
      <c r="E134" s="39">
        <v>100</v>
      </c>
      <c r="F134" s="39"/>
      <c r="G134" s="39"/>
      <c r="H134" s="39">
        <v>720</v>
      </c>
      <c r="I134" s="15">
        <f t="shared" si="35"/>
        <v>65000</v>
      </c>
      <c r="J134" s="15">
        <v>52000</v>
      </c>
      <c r="K134" s="15">
        <v>6500</v>
      </c>
      <c r="L134" s="15">
        <v>6500</v>
      </c>
      <c r="M134" s="15">
        <f t="shared" si="36"/>
        <v>7000</v>
      </c>
      <c r="N134" s="15">
        <v>5600</v>
      </c>
      <c r="O134" s="15">
        <v>700</v>
      </c>
      <c r="P134" s="15">
        <v>700</v>
      </c>
    </row>
    <row r="135" spans="2:16" s="3" customFormat="1" ht="19.5" customHeight="1">
      <c r="B135" s="95" t="s">
        <v>145</v>
      </c>
      <c r="C135" s="96">
        <v>7</v>
      </c>
      <c r="D135" s="39">
        <v>100</v>
      </c>
      <c r="E135" s="39">
        <v>100</v>
      </c>
      <c r="F135" s="39"/>
      <c r="G135" s="39"/>
      <c r="H135" s="39">
        <v>720</v>
      </c>
      <c r="I135" s="15">
        <f t="shared" si="35"/>
        <v>65000</v>
      </c>
      <c r="J135" s="15">
        <v>52000</v>
      </c>
      <c r="K135" s="15">
        <v>6500</v>
      </c>
      <c r="L135" s="15">
        <v>6500</v>
      </c>
      <c r="M135" s="15">
        <f t="shared" si="36"/>
        <v>7000</v>
      </c>
      <c r="N135" s="15">
        <v>5600</v>
      </c>
      <c r="O135" s="15">
        <v>700</v>
      </c>
      <c r="P135" s="15">
        <v>700</v>
      </c>
    </row>
    <row r="136" spans="2:16" s="3" customFormat="1" ht="19.5" customHeight="1">
      <c r="B136" s="95" t="s">
        <v>146</v>
      </c>
      <c r="C136" s="96">
        <v>5</v>
      </c>
      <c r="D136" s="39">
        <v>100</v>
      </c>
      <c r="E136" s="39">
        <v>100</v>
      </c>
      <c r="F136" s="39"/>
      <c r="G136" s="39"/>
      <c r="H136" s="39">
        <v>720</v>
      </c>
      <c r="I136" s="15">
        <f t="shared" si="35"/>
        <v>65000</v>
      </c>
      <c r="J136" s="15">
        <v>52000</v>
      </c>
      <c r="K136" s="15">
        <v>6500</v>
      </c>
      <c r="L136" s="15">
        <v>6500</v>
      </c>
      <c r="M136" s="15">
        <f t="shared" si="36"/>
        <v>7000</v>
      </c>
      <c r="N136" s="15">
        <v>5600</v>
      </c>
      <c r="O136" s="15">
        <v>700</v>
      </c>
      <c r="P136" s="15">
        <v>700</v>
      </c>
    </row>
    <row r="137" spans="2:16" s="3" customFormat="1" ht="19.5" customHeight="1">
      <c r="B137" s="95" t="s">
        <v>147</v>
      </c>
      <c r="C137" s="96">
        <v>7</v>
      </c>
      <c r="D137" s="39">
        <v>100</v>
      </c>
      <c r="E137" s="39">
        <v>100</v>
      </c>
      <c r="F137" s="39"/>
      <c r="G137" s="39"/>
      <c r="H137" s="39">
        <v>720</v>
      </c>
      <c r="I137" s="15">
        <f t="shared" si="35"/>
        <v>65000</v>
      </c>
      <c r="J137" s="15">
        <v>52000</v>
      </c>
      <c r="K137" s="15">
        <v>6500</v>
      </c>
      <c r="L137" s="15">
        <v>6500</v>
      </c>
      <c r="M137" s="15">
        <f t="shared" si="36"/>
        <v>7000</v>
      </c>
      <c r="N137" s="15">
        <v>5600</v>
      </c>
      <c r="O137" s="15">
        <v>700</v>
      </c>
      <c r="P137" s="15">
        <v>700</v>
      </c>
    </row>
    <row r="138" spans="2:16" s="22" customFormat="1" ht="19.5" customHeight="1">
      <c r="B138" s="54" t="s">
        <v>148</v>
      </c>
      <c r="C138" s="55">
        <f>SUM(C139:C144)</f>
        <v>1546</v>
      </c>
      <c r="D138" s="55">
        <f>SUM(D139:D144)</f>
        <v>1713</v>
      </c>
      <c r="E138" s="55">
        <f>SUM(E139:E144)</f>
        <v>1704</v>
      </c>
      <c r="F138" s="55">
        <f>SUM(F139:F144)</f>
        <v>7</v>
      </c>
      <c r="G138" s="55">
        <f>SUM(G139:G144)</f>
        <v>2</v>
      </c>
      <c r="H138" s="55"/>
      <c r="I138" s="55">
        <f>SUM(I139:I144)</f>
        <v>1167910</v>
      </c>
      <c r="J138" s="55">
        <f aca="true" t="shared" si="37" ref="J138:P138">SUM(J139:J144)</f>
        <v>929280</v>
      </c>
      <c r="K138" s="55">
        <f t="shared" si="37"/>
        <v>116160</v>
      </c>
      <c r="L138" s="55">
        <f t="shared" si="37"/>
        <v>122470</v>
      </c>
      <c r="M138" s="55">
        <f t="shared" si="37"/>
        <v>117128</v>
      </c>
      <c r="N138" s="55">
        <f t="shared" si="37"/>
        <v>95424</v>
      </c>
      <c r="O138" s="55">
        <f t="shared" si="37"/>
        <v>11928</v>
      </c>
      <c r="P138" s="55">
        <f t="shared" si="37"/>
        <v>9776</v>
      </c>
    </row>
    <row r="139" spans="2:16" s="3" customFormat="1" ht="19.5" customHeight="1">
      <c r="B139" s="100" t="s">
        <v>149</v>
      </c>
      <c r="C139" s="101">
        <v>1412</v>
      </c>
      <c r="D139" s="101">
        <v>1404</v>
      </c>
      <c r="E139" s="101">
        <v>1404</v>
      </c>
      <c r="F139" s="39"/>
      <c r="G139" s="39"/>
      <c r="H139" s="39">
        <v>720</v>
      </c>
      <c r="I139" s="15">
        <f aca="true" t="shared" si="38" ref="I139:I144">SUM(J139:L139)</f>
        <v>918910</v>
      </c>
      <c r="J139" s="15">
        <v>730080</v>
      </c>
      <c r="K139" s="15">
        <v>91260</v>
      </c>
      <c r="L139" s="15">
        <v>97570</v>
      </c>
      <c r="M139" s="15">
        <f aca="true" t="shared" si="39" ref="M139:M144">SUM(N139:P139)</f>
        <v>96128</v>
      </c>
      <c r="N139" s="15">
        <v>78624</v>
      </c>
      <c r="O139" s="15">
        <v>9828</v>
      </c>
      <c r="P139" s="15">
        <v>7676</v>
      </c>
    </row>
    <row r="140" spans="2:155" s="23" customFormat="1" ht="19.5" customHeight="1">
      <c r="B140" s="102" t="s">
        <v>150</v>
      </c>
      <c r="C140" s="103"/>
      <c r="D140" s="103">
        <v>8</v>
      </c>
      <c r="E140" s="66"/>
      <c r="F140" s="41">
        <v>6</v>
      </c>
      <c r="G140" s="41">
        <v>2</v>
      </c>
      <c r="H140" s="41">
        <v>6000</v>
      </c>
      <c r="I140" s="15">
        <f t="shared" si="38"/>
        <v>48000</v>
      </c>
      <c r="J140" s="73">
        <v>38400</v>
      </c>
      <c r="K140" s="73">
        <v>4800</v>
      </c>
      <c r="L140" s="73">
        <v>4800</v>
      </c>
      <c r="M140" s="15">
        <f t="shared" si="39"/>
        <v>0</v>
      </c>
      <c r="N140" s="15">
        <v>0</v>
      </c>
      <c r="O140" s="15">
        <v>0</v>
      </c>
      <c r="P140" s="15">
        <v>0</v>
      </c>
      <c r="EV140" s="75"/>
      <c r="EW140" s="75"/>
      <c r="EX140" s="75"/>
      <c r="EY140" s="75"/>
    </row>
    <row r="141" spans="2:16" s="3" customFormat="1" ht="19.5" customHeight="1">
      <c r="B141" s="100" t="s">
        <v>151</v>
      </c>
      <c r="C141" s="101">
        <v>40</v>
      </c>
      <c r="D141" s="39">
        <v>100</v>
      </c>
      <c r="E141" s="39">
        <v>100</v>
      </c>
      <c r="F141" s="39"/>
      <c r="G141" s="39"/>
      <c r="H141" s="39">
        <v>720</v>
      </c>
      <c r="I141" s="15">
        <f t="shared" si="38"/>
        <v>65000</v>
      </c>
      <c r="J141" s="15">
        <v>52000</v>
      </c>
      <c r="K141" s="15">
        <v>6500</v>
      </c>
      <c r="L141" s="15">
        <v>6500</v>
      </c>
      <c r="M141" s="15">
        <f t="shared" si="39"/>
        <v>7000</v>
      </c>
      <c r="N141" s="15">
        <v>5600</v>
      </c>
      <c r="O141" s="15">
        <v>700</v>
      </c>
      <c r="P141" s="15">
        <v>700</v>
      </c>
    </row>
    <row r="142" spans="2:182" s="23" customFormat="1" ht="19.5" customHeight="1">
      <c r="B142" s="102" t="s">
        <v>152</v>
      </c>
      <c r="C142" s="103"/>
      <c r="D142" s="41">
        <v>1</v>
      </c>
      <c r="E142" s="41"/>
      <c r="F142" s="41">
        <v>1</v>
      </c>
      <c r="G142" s="41"/>
      <c r="H142" s="41">
        <v>6000</v>
      </c>
      <c r="I142" s="15">
        <f t="shared" si="38"/>
        <v>6000</v>
      </c>
      <c r="J142" s="73">
        <v>4800</v>
      </c>
      <c r="K142" s="73">
        <v>600</v>
      </c>
      <c r="L142" s="73">
        <v>600</v>
      </c>
      <c r="M142" s="15">
        <f t="shared" si="39"/>
        <v>0</v>
      </c>
      <c r="N142" s="15">
        <v>0</v>
      </c>
      <c r="O142" s="15">
        <v>0</v>
      </c>
      <c r="P142" s="15">
        <v>0</v>
      </c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</row>
    <row r="143" spans="2:16" s="3" customFormat="1" ht="19.5" customHeight="1">
      <c r="B143" s="100" t="s">
        <v>153</v>
      </c>
      <c r="C143" s="101">
        <v>49</v>
      </c>
      <c r="D143" s="39">
        <v>100</v>
      </c>
      <c r="E143" s="39">
        <v>100</v>
      </c>
      <c r="F143" s="39"/>
      <c r="G143" s="39"/>
      <c r="H143" s="39">
        <v>720</v>
      </c>
      <c r="I143" s="15">
        <f t="shared" si="38"/>
        <v>65000</v>
      </c>
      <c r="J143" s="15">
        <v>52000</v>
      </c>
      <c r="K143" s="15">
        <v>6500</v>
      </c>
      <c r="L143" s="15">
        <v>6500</v>
      </c>
      <c r="M143" s="15">
        <f t="shared" si="39"/>
        <v>7000</v>
      </c>
      <c r="N143" s="15">
        <v>5600</v>
      </c>
      <c r="O143" s="15">
        <v>700</v>
      </c>
      <c r="P143" s="15">
        <v>700</v>
      </c>
    </row>
    <row r="144" spans="2:16" s="3" customFormat="1" ht="19.5" customHeight="1">
      <c r="B144" s="100" t="s">
        <v>154</v>
      </c>
      <c r="C144" s="101">
        <v>45</v>
      </c>
      <c r="D144" s="39">
        <v>100</v>
      </c>
      <c r="E144" s="39">
        <v>100</v>
      </c>
      <c r="F144" s="39"/>
      <c r="G144" s="39"/>
      <c r="H144" s="39">
        <v>720</v>
      </c>
      <c r="I144" s="15">
        <f t="shared" si="38"/>
        <v>65000</v>
      </c>
      <c r="J144" s="15">
        <v>52000</v>
      </c>
      <c r="K144" s="15">
        <v>6500</v>
      </c>
      <c r="L144" s="15">
        <v>6500</v>
      </c>
      <c r="M144" s="15">
        <f t="shared" si="39"/>
        <v>7000</v>
      </c>
      <c r="N144" s="15">
        <v>5600</v>
      </c>
      <c r="O144" s="15">
        <v>700</v>
      </c>
      <c r="P144" s="15">
        <v>700</v>
      </c>
    </row>
    <row r="145" spans="2:16" s="22" customFormat="1" ht="19.5" customHeight="1">
      <c r="B145" s="54" t="s">
        <v>155</v>
      </c>
      <c r="C145" s="55">
        <f>SUM(C146:C149)</f>
        <v>758</v>
      </c>
      <c r="D145" s="55">
        <f>SUM(D146:D149)</f>
        <v>924</v>
      </c>
      <c r="E145" s="55">
        <f>SUM(E146:E149)</f>
        <v>917</v>
      </c>
      <c r="F145" s="55">
        <f>SUM(F146:F149)</f>
        <v>4</v>
      </c>
      <c r="G145" s="55">
        <f>SUM(G146:G149)</f>
        <v>3</v>
      </c>
      <c r="H145" s="55"/>
      <c r="I145" s="55">
        <f>SUM(I146:I149)</f>
        <v>638080</v>
      </c>
      <c r="J145" s="55">
        <f aca="true" t="shared" si="40" ref="J145:P145">SUM(J146:J149)</f>
        <v>510440</v>
      </c>
      <c r="K145" s="55">
        <f t="shared" si="40"/>
        <v>63805</v>
      </c>
      <c r="L145" s="55">
        <f t="shared" si="40"/>
        <v>63835</v>
      </c>
      <c r="M145" s="55">
        <f t="shared" si="40"/>
        <v>64202</v>
      </c>
      <c r="N145" s="55">
        <f t="shared" si="40"/>
        <v>51352</v>
      </c>
      <c r="O145" s="55">
        <f t="shared" si="40"/>
        <v>6419</v>
      </c>
      <c r="P145" s="55">
        <f t="shared" si="40"/>
        <v>6431</v>
      </c>
    </row>
    <row r="146" spans="2:16" s="3" customFormat="1" ht="19.5" customHeight="1">
      <c r="B146" s="104" t="s">
        <v>156</v>
      </c>
      <c r="C146" s="105">
        <v>724</v>
      </c>
      <c r="D146" s="105">
        <v>717</v>
      </c>
      <c r="E146" s="105">
        <v>717</v>
      </c>
      <c r="F146" s="39"/>
      <c r="G146" s="39"/>
      <c r="H146" s="39">
        <v>720</v>
      </c>
      <c r="I146" s="15">
        <f aca="true" t="shared" si="41" ref="I146:I149">SUM(J146:L146)</f>
        <v>466080</v>
      </c>
      <c r="J146" s="15">
        <v>372840</v>
      </c>
      <c r="K146" s="15">
        <v>46605</v>
      </c>
      <c r="L146" s="15">
        <v>46635</v>
      </c>
      <c r="M146" s="15">
        <f aca="true" t="shared" si="42" ref="M146:M149">SUM(N146:P146)</f>
        <v>50202</v>
      </c>
      <c r="N146" s="15">
        <v>40152</v>
      </c>
      <c r="O146" s="15">
        <v>5019</v>
      </c>
      <c r="P146" s="15">
        <v>5031</v>
      </c>
    </row>
    <row r="147" spans="2:155" s="23" customFormat="1" ht="19.5" customHeight="1">
      <c r="B147" s="106" t="s">
        <v>157</v>
      </c>
      <c r="C147" s="107"/>
      <c r="D147" s="107">
        <v>7</v>
      </c>
      <c r="E147" s="66"/>
      <c r="F147" s="41">
        <v>4</v>
      </c>
      <c r="G147" s="41">
        <v>3</v>
      </c>
      <c r="H147" s="41">
        <v>6000</v>
      </c>
      <c r="I147" s="15">
        <f t="shared" si="41"/>
        <v>42000</v>
      </c>
      <c r="J147" s="73">
        <v>33600</v>
      </c>
      <c r="K147" s="73">
        <v>4200</v>
      </c>
      <c r="L147" s="73">
        <v>4200</v>
      </c>
      <c r="M147" s="15">
        <f t="shared" si="42"/>
        <v>0</v>
      </c>
      <c r="N147" s="15">
        <v>0</v>
      </c>
      <c r="O147" s="15">
        <v>0</v>
      </c>
      <c r="P147" s="15">
        <v>0</v>
      </c>
      <c r="EV147" s="75"/>
      <c r="EW147" s="75"/>
      <c r="EX147" s="75"/>
      <c r="EY147" s="75"/>
    </row>
    <row r="148" spans="2:16" s="3" customFormat="1" ht="19.5" customHeight="1">
      <c r="B148" s="104" t="s">
        <v>158</v>
      </c>
      <c r="C148" s="105">
        <v>12</v>
      </c>
      <c r="D148" s="39">
        <v>100</v>
      </c>
      <c r="E148" s="39">
        <v>100</v>
      </c>
      <c r="F148" s="39"/>
      <c r="G148" s="39"/>
      <c r="H148" s="39">
        <v>720</v>
      </c>
      <c r="I148" s="15">
        <f t="shared" si="41"/>
        <v>65000</v>
      </c>
      <c r="J148" s="15">
        <v>52000</v>
      </c>
      <c r="K148" s="15">
        <v>6500</v>
      </c>
      <c r="L148" s="15">
        <v>6500</v>
      </c>
      <c r="M148" s="15">
        <f t="shared" si="42"/>
        <v>7000</v>
      </c>
      <c r="N148" s="15">
        <v>5600</v>
      </c>
      <c r="O148" s="15">
        <v>700</v>
      </c>
      <c r="P148" s="15">
        <v>700</v>
      </c>
    </row>
    <row r="149" spans="2:16" s="3" customFormat="1" ht="19.5" customHeight="1">
      <c r="B149" s="104" t="s">
        <v>159</v>
      </c>
      <c r="C149" s="105">
        <v>22</v>
      </c>
      <c r="D149" s="39">
        <v>100</v>
      </c>
      <c r="E149" s="39">
        <v>100</v>
      </c>
      <c r="F149" s="39"/>
      <c r="G149" s="39"/>
      <c r="H149" s="39">
        <v>720</v>
      </c>
      <c r="I149" s="15">
        <f t="shared" si="41"/>
        <v>65000</v>
      </c>
      <c r="J149" s="15">
        <v>52000</v>
      </c>
      <c r="K149" s="15">
        <v>6500</v>
      </c>
      <c r="L149" s="15">
        <v>6500</v>
      </c>
      <c r="M149" s="15">
        <f t="shared" si="42"/>
        <v>7000</v>
      </c>
      <c r="N149" s="15">
        <v>5600</v>
      </c>
      <c r="O149" s="15">
        <v>700</v>
      </c>
      <c r="P149" s="15">
        <v>700</v>
      </c>
    </row>
    <row r="150" spans="2:16" s="22" customFormat="1" ht="19.5" customHeight="1">
      <c r="B150" s="54" t="s">
        <v>160</v>
      </c>
      <c r="C150" s="55">
        <f>SUM(C151:C152)</f>
        <v>579</v>
      </c>
      <c r="D150" s="55">
        <f>SUM(D151:D152)</f>
        <v>579</v>
      </c>
      <c r="E150" s="55">
        <f>SUM(E151:E152)</f>
        <v>574</v>
      </c>
      <c r="F150" s="55">
        <f>SUM(F151:F152)</f>
        <v>5</v>
      </c>
      <c r="G150" s="55">
        <f>SUM(G151:G152)</f>
        <v>0</v>
      </c>
      <c r="H150" s="55"/>
      <c r="I150" s="55">
        <f>SUM(I151:I152)</f>
        <v>403190</v>
      </c>
      <c r="J150" s="55">
        <f aca="true" t="shared" si="43" ref="J150:P150">SUM(J151:J152)</f>
        <v>322480</v>
      </c>
      <c r="K150" s="55">
        <f t="shared" si="43"/>
        <v>40310</v>
      </c>
      <c r="L150" s="55">
        <f t="shared" si="43"/>
        <v>40400</v>
      </c>
      <c r="M150" s="55">
        <f t="shared" si="43"/>
        <v>40132</v>
      </c>
      <c r="N150" s="55">
        <f t="shared" si="43"/>
        <v>32144</v>
      </c>
      <c r="O150" s="55">
        <f t="shared" si="43"/>
        <v>4018</v>
      </c>
      <c r="P150" s="55">
        <f t="shared" si="43"/>
        <v>3970</v>
      </c>
    </row>
    <row r="151" spans="2:16" s="3" customFormat="1" ht="19.5" customHeight="1">
      <c r="B151" s="108" t="s">
        <v>161</v>
      </c>
      <c r="C151" s="109">
        <v>579</v>
      </c>
      <c r="D151" s="109">
        <v>574</v>
      </c>
      <c r="E151" s="109">
        <v>574</v>
      </c>
      <c r="F151" s="39"/>
      <c r="G151" s="39"/>
      <c r="H151" s="39">
        <v>720</v>
      </c>
      <c r="I151" s="15">
        <f aca="true" t="shared" si="44" ref="I151:I165">SUM(J151:L151)</f>
        <v>373190</v>
      </c>
      <c r="J151" s="15">
        <v>298480</v>
      </c>
      <c r="K151" s="15">
        <v>37310</v>
      </c>
      <c r="L151" s="15">
        <v>37400</v>
      </c>
      <c r="M151" s="15">
        <f aca="true" t="shared" si="45" ref="M151:M165">SUM(N151:P151)</f>
        <v>40132</v>
      </c>
      <c r="N151" s="15">
        <v>32144</v>
      </c>
      <c r="O151" s="15">
        <v>4018</v>
      </c>
      <c r="P151" s="15">
        <v>3970</v>
      </c>
    </row>
    <row r="152" spans="2:155" s="23" customFormat="1" ht="19.5" customHeight="1">
      <c r="B152" s="110" t="s">
        <v>162</v>
      </c>
      <c r="C152" s="111"/>
      <c r="D152" s="111">
        <v>5</v>
      </c>
      <c r="E152" s="66"/>
      <c r="F152" s="41">
        <v>5</v>
      </c>
      <c r="G152" s="41"/>
      <c r="H152" s="41">
        <v>6000</v>
      </c>
      <c r="I152" s="15">
        <f t="shared" si="44"/>
        <v>30000</v>
      </c>
      <c r="J152" s="73">
        <v>24000</v>
      </c>
      <c r="K152" s="73">
        <v>3000</v>
      </c>
      <c r="L152" s="73">
        <v>3000</v>
      </c>
      <c r="M152" s="15">
        <f t="shared" si="45"/>
        <v>0</v>
      </c>
      <c r="N152" s="15">
        <v>0</v>
      </c>
      <c r="O152" s="15">
        <v>0</v>
      </c>
      <c r="P152" s="15">
        <v>0</v>
      </c>
      <c r="EV152" s="75"/>
      <c r="EW152" s="75"/>
      <c r="EX152" s="75"/>
      <c r="EY152" s="75"/>
    </row>
    <row r="153" spans="2:16" s="22" customFormat="1" ht="19.5" customHeight="1">
      <c r="B153" s="54" t="s">
        <v>163</v>
      </c>
      <c r="C153" s="55">
        <f>SUM(C154:C165)</f>
        <v>1194</v>
      </c>
      <c r="D153" s="55">
        <f>SUM(D154:D165)</f>
        <v>1917</v>
      </c>
      <c r="E153" s="55">
        <f>SUM(E154:E165)</f>
        <v>1910</v>
      </c>
      <c r="F153" s="55">
        <f>SUM(F154:F165)</f>
        <v>6</v>
      </c>
      <c r="G153" s="55">
        <f>SUM(G154:G165)</f>
        <v>1</v>
      </c>
      <c r="H153" s="55"/>
      <c r="I153" s="55">
        <f>SUM(I154:I165)</f>
        <v>1276060</v>
      </c>
      <c r="J153" s="55">
        <f aca="true" t="shared" si="46" ref="J153:P153">SUM(J154:J165)</f>
        <v>1026800</v>
      </c>
      <c r="K153" s="55">
        <f t="shared" si="46"/>
        <v>128350</v>
      </c>
      <c r="L153" s="55">
        <f t="shared" si="46"/>
        <v>120910</v>
      </c>
      <c r="M153" s="55">
        <f t="shared" si="46"/>
        <v>141098</v>
      </c>
      <c r="N153" s="55">
        <f t="shared" si="46"/>
        <v>106960</v>
      </c>
      <c r="O153" s="55">
        <f t="shared" si="46"/>
        <v>13370</v>
      </c>
      <c r="P153" s="55">
        <f t="shared" si="46"/>
        <v>20768</v>
      </c>
    </row>
    <row r="154" spans="2:16" s="3" customFormat="1" ht="19.5" customHeight="1">
      <c r="B154" s="112" t="s">
        <v>164</v>
      </c>
      <c r="C154" s="113">
        <v>1016</v>
      </c>
      <c r="D154" s="113">
        <v>1010</v>
      </c>
      <c r="E154" s="113">
        <v>1010</v>
      </c>
      <c r="F154" s="39"/>
      <c r="G154" s="39"/>
      <c r="H154" s="39">
        <v>720</v>
      </c>
      <c r="I154" s="15">
        <f t="shared" si="44"/>
        <v>649060</v>
      </c>
      <c r="J154" s="15">
        <v>525200</v>
      </c>
      <c r="K154" s="15">
        <v>65650</v>
      </c>
      <c r="L154" s="15">
        <v>58210</v>
      </c>
      <c r="M154" s="15">
        <f t="shared" si="45"/>
        <v>78098</v>
      </c>
      <c r="N154" s="15">
        <v>56560</v>
      </c>
      <c r="O154" s="15">
        <v>7070</v>
      </c>
      <c r="P154" s="15">
        <v>14468</v>
      </c>
    </row>
    <row r="155" spans="2:155" s="23" customFormat="1" ht="19.5" customHeight="1">
      <c r="B155" s="114" t="s">
        <v>165</v>
      </c>
      <c r="C155" s="115"/>
      <c r="D155" s="115">
        <v>6</v>
      </c>
      <c r="E155" s="115"/>
      <c r="F155" s="41">
        <v>5</v>
      </c>
      <c r="G155" s="41">
        <v>1</v>
      </c>
      <c r="H155" s="41">
        <v>6000</v>
      </c>
      <c r="I155" s="15">
        <f t="shared" si="44"/>
        <v>36000</v>
      </c>
      <c r="J155" s="73">
        <v>28800</v>
      </c>
      <c r="K155" s="73">
        <v>3600</v>
      </c>
      <c r="L155" s="73">
        <v>3600</v>
      </c>
      <c r="M155" s="15">
        <f t="shared" si="45"/>
        <v>0</v>
      </c>
      <c r="N155" s="15">
        <v>0</v>
      </c>
      <c r="O155" s="15">
        <v>0</v>
      </c>
      <c r="P155" s="15">
        <v>0</v>
      </c>
      <c r="EV155" s="75"/>
      <c r="EW155" s="75"/>
      <c r="EX155" s="75"/>
      <c r="EY155" s="75"/>
    </row>
    <row r="156" spans="2:16" s="3" customFormat="1" ht="19.5" customHeight="1">
      <c r="B156" s="112" t="s">
        <v>166</v>
      </c>
      <c r="C156" s="113">
        <v>9</v>
      </c>
      <c r="D156" s="39">
        <v>100</v>
      </c>
      <c r="E156" s="39">
        <v>100</v>
      </c>
      <c r="F156" s="39"/>
      <c r="G156" s="39"/>
      <c r="H156" s="39">
        <v>720</v>
      </c>
      <c r="I156" s="15">
        <f t="shared" si="44"/>
        <v>65000</v>
      </c>
      <c r="J156" s="15">
        <v>52000</v>
      </c>
      <c r="K156" s="15">
        <v>6500</v>
      </c>
      <c r="L156" s="15">
        <v>6500</v>
      </c>
      <c r="M156" s="15">
        <f t="shared" si="45"/>
        <v>7000</v>
      </c>
      <c r="N156" s="15">
        <v>5600</v>
      </c>
      <c r="O156" s="15">
        <v>700</v>
      </c>
      <c r="P156" s="15">
        <v>700</v>
      </c>
    </row>
    <row r="157" spans="2:16" s="3" customFormat="1" ht="19.5" customHeight="1">
      <c r="B157" s="112" t="s">
        <v>167</v>
      </c>
      <c r="C157" s="113">
        <v>25</v>
      </c>
      <c r="D157" s="39">
        <v>100</v>
      </c>
      <c r="E157" s="39">
        <v>100</v>
      </c>
      <c r="F157" s="39"/>
      <c r="G157" s="39"/>
      <c r="H157" s="39">
        <v>720</v>
      </c>
      <c r="I157" s="15">
        <f t="shared" si="44"/>
        <v>65000</v>
      </c>
      <c r="J157" s="15">
        <v>52000</v>
      </c>
      <c r="K157" s="15">
        <v>6500</v>
      </c>
      <c r="L157" s="15">
        <v>6500</v>
      </c>
      <c r="M157" s="15">
        <f t="shared" si="45"/>
        <v>7000</v>
      </c>
      <c r="N157" s="15">
        <v>5600</v>
      </c>
      <c r="O157" s="15">
        <v>700</v>
      </c>
      <c r="P157" s="15">
        <v>700</v>
      </c>
    </row>
    <row r="158" spans="2:16" s="3" customFormat="1" ht="19.5" customHeight="1">
      <c r="B158" s="112" t="s">
        <v>168</v>
      </c>
      <c r="C158" s="113">
        <v>33</v>
      </c>
      <c r="D158" s="39">
        <v>100</v>
      </c>
      <c r="E158" s="39">
        <v>100</v>
      </c>
      <c r="F158" s="39"/>
      <c r="G158" s="39"/>
      <c r="H158" s="39">
        <v>720</v>
      </c>
      <c r="I158" s="15">
        <f t="shared" si="44"/>
        <v>65000</v>
      </c>
      <c r="J158" s="15">
        <v>52000</v>
      </c>
      <c r="K158" s="15">
        <v>6500</v>
      </c>
      <c r="L158" s="15">
        <v>6500</v>
      </c>
      <c r="M158" s="15">
        <f t="shared" si="45"/>
        <v>7000</v>
      </c>
      <c r="N158" s="15">
        <v>5600</v>
      </c>
      <c r="O158" s="15">
        <v>700</v>
      </c>
      <c r="P158" s="15">
        <v>700</v>
      </c>
    </row>
    <row r="159" spans="2:16" s="3" customFormat="1" ht="19.5" customHeight="1">
      <c r="B159" s="112" t="s">
        <v>169</v>
      </c>
      <c r="C159" s="113">
        <v>31</v>
      </c>
      <c r="D159" s="39">
        <v>100</v>
      </c>
      <c r="E159" s="39">
        <v>100</v>
      </c>
      <c r="F159" s="39"/>
      <c r="G159" s="39"/>
      <c r="H159" s="39">
        <v>720</v>
      </c>
      <c r="I159" s="15">
        <f t="shared" si="44"/>
        <v>65000</v>
      </c>
      <c r="J159" s="15">
        <v>52000</v>
      </c>
      <c r="K159" s="15">
        <v>6500</v>
      </c>
      <c r="L159" s="15">
        <v>6500</v>
      </c>
      <c r="M159" s="15">
        <f t="shared" si="45"/>
        <v>7000</v>
      </c>
      <c r="N159" s="15">
        <v>5600</v>
      </c>
      <c r="O159" s="15">
        <v>700</v>
      </c>
      <c r="P159" s="15">
        <v>700</v>
      </c>
    </row>
    <row r="160" spans="2:16" s="3" customFormat="1" ht="19.5" customHeight="1">
      <c r="B160" s="112" t="s">
        <v>170</v>
      </c>
      <c r="C160" s="113">
        <v>25</v>
      </c>
      <c r="D160" s="39">
        <v>100</v>
      </c>
      <c r="E160" s="39">
        <v>100</v>
      </c>
      <c r="F160" s="39"/>
      <c r="G160" s="39"/>
      <c r="H160" s="39">
        <v>720</v>
      </c>
      <c r="I160" s="15">
        <f t="shared" si="44"/>
        <v>65000</v>
      </c>
      <c r="J160" s="15">
        <v>52000</v>
      </c>
      <c r="K160" s="15">
        <v>6500</v>
      </c>
      <c r="L160" s="15">
        <v>6500</v>
      </c>
      <c r="M160" s="15">
        <f t="shared" si="45"/>
        <v>7000</v>
      </c>
      <c r="N160" s="15">
        <v>5600</v>
      </c>
      <c r="O160" s="15">
        <v>700</v>
      </c>
      <c r="P160" s="15">
        <v>700</v>
      </c>
    </row>
    <row r="161" spans="2:221" s="23" customFormat="1" ht="19.5" customHeight="1">
      <c r="B161" s="116" t="s">
        <v>171</v>
      </c>
      <c r="C161" s="115"/>
      <c r="D161" s="41">
        <v>1</v>
      </c>
      <c r="E161" s="41"/>
      <c r="F161" s="41">
        <v>1</v>
      </c>
      <c r="G161" s="41"/>
      <c r="H161" s="41">
        <v>6000</v>
      </c>
      <c r="I161" s="15">
        <f t="shared" si="44"/>
        <v>6000</v>
      </c>
      <c r="J161" s="73">
        <v>4800</v>
      </c>
      <c r="K161" s="73">
        <v>600</v>
      </c>
      <c r="L161" s="73">
        <v>600</v>
      </c>
      <c r="M161" s="15">
        <f t="shared" si="45"/>
        <v>0</v>
      </c>
      <c r="N161" s="15">
        <v>0</v>
      </c>
      <c r="O161" s="15">
        <v>0</v>
      </c>
      <c r="P161" s="15">
        <v>0</v>
      </c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</row>
    <row r="162" spans="2:16" s="3" customFormat="1" ht="19.5" customHeight="1">
      <c r="B162" s="112" t="s">
        <v>172</v>
      </c>
      <c r="C162" s="113">
        <v>7</v>
      </c>
      <c r="D162" s="39">
        <v>100</v>
      </c>
      <c r="E162" s="39">
        <v>100</v>
      </c>
      <c r="F162" s="39"/>
      <c r="G162" s="39"/>
      <c r="H162" s="39">
        <v>720</v>
      </c>
      <c r="I162" s="15">
        <f t="shared" si="44"/>
        <v>65000</v>
      </c>
      <c r="J162" s="15">
        <v>52000</v>
      </c>
      <c r="K162" s="15">
        <v>6500</v>
      </c>
      <c r="L162" s="15">
        <v>6500</v>
      </c>
      <c r="M162" s="15">
        <f t="shared" si="45"/>
        <v>7000</v>
      </c>
      <c r="N162" s="15">
        <v>5600</v>
      </c>
      <c r="O162" s="15">
        <v>700</v>
      </c>
      <c r="P162" s="15">
        <v>700</v>
      </c>
    </row>
    <row r="163" spans="2:16" s="3" customFormat="1" ht="19.5" customHeight="1">
      <c r="B163" s="112" t="s">
        <v>173</v>
      </c>
      <c r="C163" s="113">
        <v>20</v>
      </c>
      <c r="D163" s="39">
        <v>100</v>
      </c>
      <c r="E163" s="39">
        <v>100</v>
      </c>
      <c r="F163" s="39"/>
      <c r="G163" s="39"/>
      <c r="H163" s="39">
        <v>720</v>
      </c>
      <c r="I163" s="15">
        <f t="shared" si="44"/>
        <v>65000</v>
      </c>
      <c r="J163" s="15">
        <v>52000</v>
      </c>
      <c r="K163" s="15">
        <v>6500</v>
      </c>
      <c r="L163" s="15">
        <v>6500</v>
      </c>
      <c r="M163" s="15">
        <f t="shared" si="45"/>
        <v>7000</v>
      </c>
      <c r="N163" s="15">
        <v>5600</v>
      </c>
      <c r="O163" s="15">
        <v>700</v>
      </c>
      <c r="P163" s="15">
        <v>700</v>
      </c>
    </row>
    <row r="164" spans="2:16" s="3" customFormat="1" ht="19.5" customHeight="1">
      <c r="B164" s="112" t="s">
        <v>174</v>
      </c>
      <c r="C164" s="113">
        <v>9</v>
      </c>
      <c r="D164" s="39">
        <v>100</v>
      </c>
      <c r="E164" s="39">
        <v>100</v>
      </c>
      <c r="F164" s="39"/>
      <c r="G164" s="39"/>
      <c r="H164" s="39">
        <v>720</v>
      </c>
      <c r="I164" s="15">
        <f t="shared" si="44"/>
        <v>65000</v>
      </c>
      <c r="J164" s="15">
        <v>52000</v>
      </c>
      <c r="K164" s="15">
        <v>6500</v>
      </c>
      <c r="L164" s="15">
        <v>6500</v>
      </c>
      <c r="M164" s="15">
        <f t="shared" si="45"/>
        <v>7000</v>
      </c>
      <c r="N164" s="15">
        <v>5600</v>
      </c>
      <c r="O164" s="15">
        <v>700</v>
      </c>
      <c r="P164" s="15">
        <v>700</v>
      </c>
    </row>
    <row r="165" spans="2:16" s="3" customFormat="1" ht="19.5" customHeight="1">
      <c r="B165" s="112" t="s">
        <v>175</v>
      </c>
      <c r="C165" s="113">
        <v>19</v>
      </c>
      <c r="D165" s="39">
        <v>100</v>
      </c>
      <c r="E165" s="39">
        <v>100</v>
      </c>
      <c r="F165" s="39"/>
      <c r="G165" s="39"/>
      <c r="H165" s="39">
        <v>720</v>
      </c>
      <c r="I165" s="15">
        <f t="shared" si="44"/>
        <v>65000</v>
      </c>
      <c r="J165" s="15">
        <v>52000</v>
      </c>
      <c r="K165" s="15">
        <v>6500</v>
      </c>
      <c r="L165" s="15">
        <v>6500</v>
      </c>
      <c r="M165" s="15">
        <f t="shared" si="45"/>
        <v>7000</v>
      </c>
      <c r="N165" s="15">
        <v>5600</v>
      </c>
      <c r="O165" s="15">
        <v>700</v>
      </c>
      <c r="P165" s="15">
        <v>700</v>
      </c>
    </row>
    <row r="166" spans="2:16" s="26" customFormat="1" ht="19.5" customHeight="1">
      <c r="B166" s="34" t="s">
        <v>176</v>
      </c>
      <c r="C166" s="35">
        <f>SUM(C167:C182)</f>
        <v>10232</v>
      </c>
      <c r="D166" s="35">
        <f>SUM(D167:D182)</f>
        <v>10232</v>
      </c>
      <c r="E166" s="35">
        <f>SUM(E167:E182)</f>
        <v>10153</v>
      </c>
      <c r="F166" s="35">
        <f>SUM(F167:F182)</f>
        <v>65</v>
      </c>
      <c r="G166" s="35">
        <f>SUM(G167:G182)</f>
        <v>14</v>
      </c>
      <c r="H166" s="35"/>
      <c r="I166" s="35">
        <f>SUM(I167:I182)</f>
        <v>8774940</v>
      </c>
      <c r="J166" s="35">
        <f aca="true" t="shared" si="47" ref="J166:S166">SUM(J167:J182)</f>
        <v>6983480</v>
      </c>
      <c r="K166" s="35">
        <f t="shared" si="47"/>
        <v>872935</v>
      </c>
      <c r="L166" s="35">
        <f t="shared" si="47"/>
        <v>918525</v>
      </c>
      <c r="M166" s="35">
        <f t="shared" si="47"/>
        <v>875452</v>
      </c>
      <c r="N166" s="35">
        <f t="shared" si="47"/>
        <v>702072</v>
      </c>
      <c r="O166" s="35">
        <f t="shared" si="47"/>
        <v>87759</v>
      </c>
      <c r="P166" s="35">
        <f t="shared" si="47"/>
        <v>85621</v>
      </c>
    </row>
    <row r="167" spans="2:16" s="3" customFormat="1" ht="19.5" customHeight="1">
      <c r="B167" s="117" t="s">
        <v>177</v>
      </c>
      <c r="C167" s="118">
        <v>2224</v>
      </c>
      <c r="D167" s="118">
        <v>2216</v>
      </c>
      <c r="E167" s="118">
        <v>2216</v>
      </c>
      <c r="F167" s="39"/>
      <c r="G167" s="39"/>
      <c r="H167" s="39">
        <v>940</v>
      </c>
      <c r="I167" s="15">
        <f aca="true" t="shared" si="48" ref="I167:I182">SUM(J167:L167)</f>
        <v>1883615</v>
      </c>
      <c r="J167" s="15">
        <v>1506880</v>
      </c>
      <c r="K167" s="15">
        <v>188360</v>
      </c>
      <c r="L167" s="15">
        <v>188375</v>
      </c>
      <c r="M167" s="15">
        <f aca="true" t="shared" si="49" ref="M167:M182">SUM(N167:P167)</f>
        <v>199423</v>
      </c>
      <c r="N167" s="15">
        <v>159552</v>
      </c>
      <c r="O167" s="15">
        <v>19944</v>
      </c>
      <c r="P167" s="15">
        <v>19927</v>
      </c>
    </row>
    <row r="168" spans="2:155" s="23" customFormat="1" ht="19.5" customHeight="1">
      <c r="B168" s="119" t="s">
        <v>178</v>
      </c>
      <c r="C168" s="120"/>
      <c r="D168" s="120">
        <v>8</v>
      </c>
      <c r="E168" s="66"/>
      <c r="F168" s="41">
        <v>6</v>
      </c>
      <c r="G168" s="41">
        <v>2</v>
      </c>
      <c r="H168" s="41">
        <v>6000</v>
      </c>
      <c r="I168" s="15">
        <f t="shared" si="48"/>
        <v>48000</v>
      </c>
      <c r="J168" s="73">
        <v>38400</v>
      </c>
      <c r="K168" s="73">
        <v>4800</v>
      </c>
      <c r="L168" s="73">
        <v>4800</v>
      </c>
      <c r="M168" s="15">
        <f t="shared" si="49"/>
        <v>0</v>
      </c>
      <c r="N168" s="15">
        <v>0</v>
      </c>
      <c r="O168" s="15">
        <v>0</v>
      </c>
      <c r="P168" s="15">
        <v>0</v>
      </c>
      <c r="EV168" s="75"/>
      <c r="EW168" s="75"/>
      <c r="EX168" s="75"/>
      <c r="EY168" s="75"/>
    </row>
    <row r="169" spans="2:16" s="3" customFormat="1" ht="19.5" customHeight="1">
      <c r="B169" s="117" t="s">
        <v>179</v>
      </c>
      <c r="C169" s="118">
        <v>1050</v>
      </c>
      <c r="D169" s="118">
        <v>1030</v>
      </c>
      <c r="E169" s="118">
        <v>1030</v>
      </c>
      <c r="F169" s="39"/>
      <c r="G169" s="39"/>
      <c r="H169" s="39">
        <v>940</v>
      </c>
      <c r="I169" s="15">
        <f t="shared" si="48"/>
        <v>875540</v>
      </c>
      <c r="J169" s="15">
        <v>700400</v>
      </c>
      <c r="K169" s="15">
        <v>87550</v>
      </c>
      <c r="L169" s="15">
        <v>87590</v>
      </c>
      <c r="M169" s="15">
        <f t="shared" si="49"/>
        <v>92704</v>
      </c>
      <c r="N169" s="15">
        <v>74160</v>
      </c>
      <c r="O169" s="15">
        <v>9270</v>
      </c>
      <c r="P169" s="15">
        <v>9274</v>
      </c>
    </row>
    <row r="170" spans="2:155" s="23" customFormat="1" ht="19.5" customHeight="1">
      <c r="B170" s="119" t="s">
        <v>180</v>
      </c>
      <c r="C170" s="120"/>
      <c r="D170" s="120">
        <v>20</v>
      </c>
      <c r="E170" s="120"/>
      <c r="F170" s="41">
        <v>15</v>
      </c>
      <c r="G170" s="41">
        <v>5</v>
      </c>
      <c r="H170" s="41">
        <v>6000</v>
      </c>
      <c r="I170" s="15">
        <f t="shared" si="48"/>
        <v>120000</v>
      </c>
      <c r="J170" s="73">
        <v>96000</v>
      </c>
      <c r="K170" s="73">
        <v>12000</v>
      </c>
      <c r="L170" s="73">
        <v>12000</v>
      </c>
      <c r="M170" s="15">
        <f t="shared" si="49"/>
        <v>0</v>
      </c>
      <c r="N170" s="15">
        <v>0</v>
      </c>
      <c r="O170" s="15">
        <v>0</v>
      </c>
      <c r="P170" s="15">
        <v>0</v>
      </c>
      <c r="EV170" s="126"/>
      <c r="EW170" s="126"/>
      <c r="EX170" s="126"/>
      <c r="EY170" s="126"/>
    </row>
    <row r="171" spans="2:16" s="3" customFormat="1" ht="19.5" customHeight="1">
      <c r="B171" s="121" t="s">
        <v>181</v>
      </c>
      <c r="C171" s="118">
        <v>778</v>
      </c>
      <c r="D171" s="118">
        <v>769</v>
      </c>
      <c r="E171" s="118">
        <v>769</v>
      </c>
      <c r="F171" s="39"/>
      <c r="G171" s="39"/>
      <c r="H171" s="39">
        <v>940</v>
      </c>
      <c r="I171" s="15">
        <f t="shared" si="48"/>
        <v>653815</v>
      </c>
      <c r="J171" s="15">
        <v>522920</v>
      </c>
      <c r="K171" s="15">
        <v>65365</v>
      </c>
      <c r="L171" s="15">
        <v>65530</v>
      </c>
      <c r="M171" s="15">
        <f t="shared" si="49"/>
        <v>69061</v>
      </c>
      <c r="N171" s="15">
        <v>55368</v>
      </c>
      <c r="O171" s="15">
        <v>6921</v>
      </c>
      <c r="P171" s="15">
        <v>6772</v>
      </c>
    </row>
    <row r="172" spans="2:155" s="23" customFormat="1" ht="19.5" customHeight="1">
      <c r="B172" s="122" t="s">
        <v>182</v>
      </c>
      <c r="C172" s="120"/>
      <c r="D172" s="120">
        <v>9</v>
      </c>
      <c r="E172" s="66"/>
      <c r="F172" s="41">
        <v>9</v>
      </c>
      <c r="G172" s="41"/>
      <c r="H172" s="41">
        <v>6000</v>
      </c>
      <c r="I172" s="15">
        <f t="shared" si="48"/>
        <v>54000</v>
      </c>
      <c r="J172" s="73">
        <v>43200</v>
      </c>
      <c r="K172" s="73">
        <v>5400</v>
      </c>
      <c r="L172" s="73">
        <v>5400</v>
      </c>
      <c r="M172" s="15">
        <f t="shared" si="49"/>
        <v>0</v>
      </c>
      <c r="N172" s="15">
        <v>0</v>
      </c>
      <c r="O172" s="15">
        <v>0</v>
      </c>
      <c r="P172" s="15">
        <v>0</v>
      </c>
      <c r="EV172" s="75"/>
      <c r="EW172" s="75"/>
      <c r="EX172" s="75"/>
      <c r="EY172" s="75"/>
    </row>
    <row r="173" spans="2:16" s="3" customFormat="1" ht="19.5" customHeight="1">
      <c r="B173" s="117" t="s">
        <v>183</v>
      </c>
      <c r="C173" s="118">
        <v>834</v>
      </c>
      <c r="D173" s="118">
        <v>831</v>
      </c>
      <c r="E173" s="118">
        <v>831</v>
      </c>
      <c r="F173" s="39"/>
      <c r="G173" s="39"/>
      <c r="H173" s="39">
        <v>940</v>
      </c>
      <c r="I173" s="15">
        <f t="shared" si="48"/>
        <v>705900</v>
      </c>
      <c r="J173" s="15">
        <v>565080</v>
      </c>
      <c r="K173" s="15">
        <v>70635</v>
      </c>
      <c r="L173" s="15">
        <v>70185</v>
      </c>
      <c r="M173" s="15">
        <f t="shared" si="49"/>
        <v>75184</v>
      </c>
      <c r="N173" s="15">
        <v>59832</v>
      </c>
      <c r="O173" s="15">
        <v>7479</v>
      </c>
      <c r="P173" s="15">
        <v>7873</v>
      </c>
    </row>
    <row r="174" spans="2:155" s="23" customFormat="1" ht="19.5" customHeight="1">
      <c r="B174" s="119" t="s">
        <v>184</v>
      </c>
      <c r="C174" s="120"/>
      <c r="D174" s="120">
        <v>3</v>
      </c>
      <c r="E174" s="66"/>
      <c r="F174" s="41">
        <v>2</v>
      </c>
      <c r="G174" s="41">
        <v>1</v>
      </c>
      <c r="H174" s="41">
        <v>6000</v>
      </c>
      <c r="I174" s="15">
        <f t="shared" si="48"/>
        <v>18000</v>
      </c>
      <c r="J174" s="73">
        <v>14400</v>
      </c>
      <c r="K174" s="73">
        <v>1800</v>
      </c>
      <c r="L174" s="73">
        <v>1800</v>
      </c>
      <c r="M174" s="15">
        <f t="shared" si="49"/>
        <v>0</v>
      </c>
      <c r="N174" s="15">
        <v>0</v>
      </c>
      <c r="O174" s="15">
        <v>0</v>
      </c>
      <c r="P174" s="15">
        <v>0</v>
      </c>
      <c r="EV174" s="75"/>
      <c r="EW174" s="75"/>
      <c r="EX174" s="75"/>
      <c r="EY174" s="75"/>
    </row>
    <row r="175" spans="2:16" s="3" customFormat="1" ht="19.5" customHeight="1">
      <c r="B175" s="117" t="s">
        <v>185</v>
      </c>
      <c r="C175" s="118">
        <v>966</v>
      </c>
      <c r="D175" s="118">
        <v>961</v>
      </c>
      <c r="E175" s="118">
        <v>961</v>
      </c>
      <c r="F175" s="39"/>
      <c r="G175" s="39"/>
      <c r="H175" s="39">
        <v>940</v>
      </c>
      <c r="I175" s="15">
        <f t="shared" si="48"/>
        <v>816975</v>
      </c>
      <c r="J175" s="15">
        <v>653480</v>
      </c>
      <c r="K175" s="15">
        <v>81685</v>
      </c>
      <c r="L175" s="15">
        <v>81810</v>
      </c>
      <c r="M175" s="15">
        <f t="shared" si="49"/>
        <v>86465</v>
      </c>
      <c r="N175" s="15">
        <v>69192</v>
      </c>
      <c r="O175" s="15">
        <v>8649</v>
      </c>
      <c r="P175" s="15">
        <v>8624</v>
      </c>
    </row>
    <row r="176" spans="2:155" s="23" customFormat="1" ht="19.5" customHeight="1">
      <c r="B176" s="119" t="s">
        <v>186</v>
      </c>
      <c r="C176" s="120"/>
      <c r="D176" s="120">
        <v>5</v>
      </c>
      <c r="E176" s="120"/>
      <c r="F176" s="41">
        <v>3</v>
      </c>
      <c r="G176" s="41">
        <v>2</v>
      </c>
      <c r="H176" s="41">
        <v>6000</v>
      </c>
      <c r="I176" s="15">
        <f t="shared" si="48"/>
        <v>30000</v>
      </c>
      <c r="J176" s="73">
        <v>24000</v>
      </c>
      <c r="K176" s="73">
        <v>3000</v>
      </c>
      <c r="L176" s="73">
        <v>3000</v>
      </c>
      <c r="M176" s="15">
        <f t="shared" si="49"/>
        <v>0</v>
      </c>
      <c r="N176" s="15">
        <v>0</v>
      </c>
      <c r="O176" s="15">
        <v>0</v>
      </c>
      <c r="P176" s="15">
        <v>0</v>
      </c>
      <c r="EV176" s="75"/>
      <c r="EW176" s="75"/>
      <c r="EX176" s="75"/>
      <c r="EY176" s="75"/>
    </row>
    <row r="177" spans="2:16" s="3" customFormat="1" ht="19.5" customHeight="1">
      <c r="B177" s="117" t="s">
        <v>187</v>
      </c>
      <c r="C177" s="118">
        <v>2753</v>
      </c>
      <c r="D177" s="118">
        <v>2731</v>
      </c>
      <c r="E177" s="118">
        <v>2731</v>
      </c>
      <c r="F177" s="39"/>
      <c r="G177" s="39"/>
      <c r="H177" s="39">
        <v>940</v>
      </c>
      <c r="I177" s="15">
        <f t="shared" si="48"/>
        <v>2366995</v>
      </c>
      <c r="J177" s="15">
        <v>1857080</v>
      </c>
      <c r="K177" s="15">
        <v>232135</v>
      </c>
      <c r="L177" s="15">
        <v>277780</v>
      </c>
      <c r="M177" s="15">
        <f t="shared" si="49"/>
        <v>243443</v>
      </c>
      <c r="N177" s="15">
        <v>196632</v>
      </c>
      <c r="O177" s="15">
        <v>24579</v>
      </c>
      <c r="P177" s="15">
        <v>22232</v>
      </c>
    </row>
    <row r="178" spans="2:155" s="23" customFormat="1" ht="19.5" customHeight="1">
      <c r="B178" s="119" t="s">
        <v>188</v>
      </c>
      <c r="C178" s="120"/>
      <c r="D178" s="120">
        <v>22</v>
      </c>
      <c r="E178" s="66"/>
      <c r="F178" s="41">
        <v>18</v>
      </c>
      <c r="G178" s="41">
        <v>4</v>
      </c>
      <c r="H178" s="41">
        <v>6000</v>
      </c>
      <c r="I178" s="15">
        <f t="shared" si="48"/>
        <v>132000</v>
      </c>
      <c r="J178" s="73">
        <v>105600</v>
      </c>
      <c r="K178" s="73">
        <v>13200</v>
      </c>
      <c r="L178" s="73">
        <v>13200</v>
      </c>
      <c r="M178" s="15">
        <f t="shared" si="49"/>
        <v>0</v>
      </c>
      <c r="N178" s="15">
        <v>0</v>
      </c>
      <c r="O178" s="15">
        <v>0</v>
      </c>
      <c r="P178" s="15">
        <v>0</v>
      </c>
      <c r="EV178" s="75"/>
      <c r="EW178" s="75"/>
      <c r="EX178" s="75"/>
      <c r="EY178" s="75"/>
    </row>
    <row r="179" spans="2:155" s="23" customFormat="1" ht="19.5" customHeight="1">
      <c r="B179" s="117" t="s">
        <v>189</v>
      </c>
      <c r="C179" s="120">
        <v>815</v>
      </c>
      <c r="D179" s="120">
        <v>804</v>
      </c>
      <c r="E179" s="66">
        <v>804</v>
      </c>
      <c r="F179" s="41"/>
      <c r="G179" s="41"/>
      <c r="H179" s="41">
        <v>470</v>
      </c>
      <c r="I179" s="15">
        <f t="shared" si="48"/>
        <v>341700</v>
      </c>
      <c r="J179" s="73">
        <v>273360</v>
      </c>
      <c r="K179" s="73">
        <v>34170</v>
      </c>
      <c r="L179" s="73">
        <v>34170</v>
      </c>
      <c r="M179" s="15">
        <f t="shared" si="49"/>
        <v>36180</v>
      </c>
      <c r="N179" s="15">
        <v>28944</v>
      </c>
      <c r="O179" s="15">
        <v>3618</v>
      </c>
      <c r="P179" s="15">
        <v>3618</v>
      </c>
      <c r="EV179" s="75"/>
      <c r="EW179" s="75"/>
      <c r="EX179" s="75"/>
      <c r="EY179" s="75"/>
    </row>
    <row r="180" spans="2:155" s="23" customFormat="1" ht="19.5" customHeight="1">
      <c r="B180" s="123" t="s">
        <v>190</v>
      </c>
      <c r="C180" s="120"/>
      <c r="D180" s="120">
        <v>11</v>
      </c>
      <c r="E180" s="66"/>
      <c r="F180" s="41">
        <v>11</v>
      </c>
      <c r="G180" s="41"/>
      <c r="H180" s="41">
        <v>3000</v>
      </c>
      <c r="I180" s="15">
        <f t="shared" si="48"/>
        <v>33000</v>
      </c>
      <c r="J180" s="73">
        <v>26400</v>
      </c>
      <c r="K180" s="73">
        <v>3300</v>
      </c>
      <c r="L180" s="73">
        <v>3300</v>
      </c>
      <c r="M180" s="15">
        <f t="shared" si="49"/>
        <v>0</v>
      </c>
      <c r="N180" s="15">
        <v>0</v>
      </c>
      <c r="O180" s="15">
        <v>0</v>
      </c>
      <c r="P180" s="15">
        <v>0</v>
      </c>
      <c r="EV180" s="75"/>
      <c r="EW180" s="75"/>
      <c r="EX180" s="75"/>
      <c r="EY180" s="75"/>
    </row>
    <row r="181" spans="2:155" s="23" customFormat="1" ht="19.5" customHeight="1">
      <c r="B181" s="117" t="s">
        <v>191</v>
      </c>
      <c r="C181" s="118">
        <v>812</v>
      </c>
      <c r="D181" s="118">
        <v>811</v>
      </c>
      <c r="E181" s="118">
        <v>811</v>
      </c>
      <c r="F181" s="39"/>
      <c r="G181" s="39"/>
      <c r="H181" s="39">
        <v>940</v>
      </c>
      <c r="I181" s="15">
        <f t="shared" si="48"/>
        <v>689400</v>
      </c>
      <c r="J181" s="73">
        <v>551480</v>
      </c>
      <c r="K181" s="73">
        <v>68935</v>
      </c>
      <c r="L181" s="73">
        <v>68985</v>
      </c>
      <c r="M181" s="15">
        <f t="shared" si="49"/>
        <v>72992</v>
      </c>
      <c r="N181" s="15">
        <v>58392</v>
      </c>
      <c r="O181" s="15">
        <v>7299</v>
      </c>
      <c r="P181" s="15">
        <v>7301</v>
      </c>
      <c r="EV181" s="75"/>
      <c r="EW181" s="75"/>
      <c r="EX181" s="75"/>
      <c r="EY181" s="75"/>
    </row>
    <row r="182" spans="2:16" s="3" customFormat="1" ht="19.5" customHeight="1">
      <c r="B182" s="119" t="s">
        <v>192</v>
      </c>
      <c r="C182" s="118"/>
      <c r="D182" s="118">
        <v>1</v>
      </c>
      <c r="E182" s="118"/>
      <c r="F182" s="39">
        <v>1</v>
      </c>
      <c r="G182" s="39"/>
      <c r="H182" s="39">
        <v>6000</v>
      </c>
      <c r="I182" s="15">
        <f t="shared" si="48"/>
        <v>6000</v>
      </c>
      <c r="J182" s="15">
        <v>4800</v>
      </c>
      <c r="K182" s="15">
        <v>600</v>
      </c>
      <c r="L182" s="15">
        <v>600</v>
      </c>
      <c r="M182" s="15">
        <f t="shared" si="49"/>
        <v>0</v>
      </c>
      <c r="N182" s="15">
        <v>0</v>
      </c>
      <c r="O182" s="15">
        <v>0</v>
      </c>
      <c r="P182" s="15">
        <v>0</v>
      </c>
    </row>
    <row r="183" spans="2:16" s="22" customFormat="1" ht="19.5" customHeight="1">
      <c r="B183" s="34" t="s">
        <v>193</v>
      </c>
      <c r="C183" s="35">
        <f aca="true" t="shared" si="50" ref="C183:G183">SUM(C184)</f>
        <v>85</v>
      </c>
      <c r="D183" s="35">
        <f t="shared" si="50"/>
        <v>85</v>
      </c>
      <c r="E183" s="35">
        <f t="shared" si="50"/>
        <v>85</v>
      </c>
      <c r="F183" s="35">
        <f t="shared" si="50"/>
        <v>0</v>
      </c>
      <c r="G183" s="35">
        <f t="shared" si="50"/>
        <v>0</v>
      </c>
      <c r="H183" s="35"/>
      <c r="I183" s="35">
        <f>SUM(I184)</f>
        <v>510000</v>
      </c>
      <c r="J183" s="35">
        <f aca="true" t="shared" si="51" ref="J183:S183">SUM(J184)</f>
        <v>408000</v>
      </c>
      <c r="K183" s="35">
        <f t="shared" si="51"/>
        <v>51000</v>
      </c>
      <c r="L183" s="35">
        <f t="shared" si="51"/>
        <v>51000</v>
      </c>
      <c r="M183" s="35">
        <f t="shared" si="51"/>
        <v>0</v>
      </c>
      <c r="N183" s="35">
        <f t="shared" si="51"/>
        <v>0</v>
      </c>
      <c r="O183" s="35">
        <f t="shared" si="51"/>
        <v>0</v>
      </c>
      <c r="P183" s="35">
        <f t="shared" si="51"/>
        <v>0</v>
      </c>
    </row>
    <row r="184" spans="2:16" s="3" customFormat="1" ht="19.5" customHeight="1">
      <c r="B184" s="124" t="s">
        <v>194</v>
      </c>
      <c r="C184" s="125">
        <v>85</v>
      </c>
      <c r="D184" s="125">
        <v>85</v>
      </c>
      <c r="E184" s="124">
        <v>85</v>
      </c>
      <c r="F184" s="39"/>
      <c r="G184" s="39"/>
      <c r="H184" s="39">
        <v>6000</v>
      </c>
      <c r="I184" s="15">
        <f>SUM(J184:L184)</f>
        <v>510000</v>
      </c>
      <c r="J184" s="15">
        <v>408000</v>
      </c>
      <c r="K184" s="15">
        <v>51000</v>
      </c>
      <c r="L184" s="15">
        <v>51000</v>
      </c>
      <c r="M184" s="15">
        <f>SUM(N184:P184)</f>
        <v>0</v>
      </c>
      <c r="N184" s="15">
        <v>0</v>
      </c>
      <c r="O184" s="15">
        <v>0</v>
      </c>
      <c r="P184" s="15">
        <v>0</v>
      </c>
    </row>
  </sheetData>
  <sheetProtection/>
  <mergeCells count="11">
    <mergeCell ref="B1:P1"/>
    <mergeCell ref="D3:F3"/>
    <mergeCell ref="I4:L4"/>
    <mergeCell ref="M4:P4"/>
    <mergeCell ref="B4:B5"/>
    <mergeCell ref="C4:C5"/>
    <mergeCell ref="D4:D5"/>
    <mergeCell ref="E4:E5"/>
    <mergeCell ref="F4:F5"/>
    <mergeCell ref="G4:G5"/>
    <mergeCell ref="H4:H5"/>
  </mergeCells>
  <printOptions/>
  <pageMargins left="0.5506944444444445" right="0.5506944444444445" top="0.6020833333333333" bottom="0.8069444444444445" header="0.5118055555555555" footer="0.5118055555555555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31"/>
  <sheetViews>
    <sheetView zoomScaleSheetLayoutView="100" workbookViewId="0" topLeftCell="A1">
      <selection activeCell="R16" sqref="R16"/>
    </sheetView>
  </sheetViews>
  <sheetFormatPr defaultColWidth="9.00390625" defaultRowHeight="14.25"/>
  <cols>
    <col min="1" max="1" width="5.625" style="3" customWidth="1"/>
    <col min="2" max="2" width="14.625" style="3" customWidth="1"/>
    <col min="3" max="3" width="7.50390625" style="3" customWidth="1"/>
    <col min="4" max="4" width="5.875" style="3" customWidth="1"/>
    <col min="5" max="205" width="9.00390625" style="3" customWidth="1"/>
  </cols>
  <sheetData>
    <row r="1" spans="1:12" s="3" customFormat="1" ht="33" customHeight="1">
      <c r="A1" s="5" t="s">
        <v>195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4" s="3" customFormat="1" ht="9" customHeight="1">
      <c r="A2" s="6"/>
      <c r="B2" s="6"/>
      <c r="C2" s="6"/>
      <c r="D2" s="6"/>
    </row>
    <row r="3" spans="1:4" s="3" customFormat="1" ht="19.5" customHeight="1">
      <c r="A3" s="7" t="s">
        <v>1</v>
      </c>
      <c r="B3" s="8"/>
      <c r="C3" s="9"/>
      <c r="D3" s="10"/>
    </row>
    <row r="4" spans="1:12" s="3" customFormat="1" ht="17.25" customHeight="1">
      <c r="A4" s="11"/>
      <c r="B4" s="11" t="s">
        <v>2</v>
      </c>
      <c r="C4" s="11" t="s">
        <v>196</v>
      </c>
      <c r="D4" s="11" t="s">
        <v>8</v>
      </c>
      <c r="E4" s="12" t="s">
        <v>9</v>
      </c>
      <c r="F4" s="12"/>
      <c r="G4" s="12"/>
      <c r="H4" s="12"/>
      <c r="I4" s="12" t="s">
        <v>10</v>
      </c>
      <c r="J4" s="12"/>
      <c r="K4" s="12"/>
      <c r="L4" s="12"/>
    </row>
    <row r="5" spans="1:12" s="3" customFormat="1" ht="17.25" customHeight="1">
      <c r="A5" s="13"/>
      <c r="B5" s="13"/>
      <c r="C5" s="13"/>
      <c r="D5" s="13"/>
      <c r="E5" s="14" t="s">
        <v>11</v>
      </c>
      <c r="F5" s="15" t="s">
        <v>12</v>
      </c>
      <c r="G5" s="15" t="s">
        <v>13</v>
      </c>
      <c r="H5" s="15" t="s">
        <v>15</v>
      </c>
      <c r="I5" s="14" t="s">
        <v>11</v>
      </c>
      <c r="J5" s="15" t="s">
        <v>12</v>
      </c>
      <c r="K5" s="15" t="s">
        <v>13</v>
      </c>
      <c r="L5" s="15" t="s">
        <v>15</v>
      </c>
    </row>
    <row r="6" spans="1:12" s="4" customFormat="1" ht="17.25" customHeight="1">
      <c r="A6" s="16"/>
      <c r="B6" s="17" t="s">
        <v>197</v>
      </c>
      <c r="C6" s="17">
        <f>C7+C20+C29</f>
        <v>14256</v>
      </c>
      <c r="D6" s="17"/>
      <c r="E6" s="17">
        <f aca="true" t="shared" si="0" ref="E6:L6">E7+E20+E29</f>
        <v>2770000</v>
      </c>
      <c r="F6" s="17">
        <f t="shared" si="0"/>
        <v>2216000</v>
      </c>
      <c r="G6" s="17">
        <f t="shared" si="0"/>
        <v>277000</v>
      </c>
      <c r="H6" s="17">
        <f t="shared" si="0"/>
        <v>277000</v>
      </c>
      <c r="I6" s="17">
        <f t="shared" si="0"/>
        <v>1385000</v>
      </c>
      <c r="J6" s="17">
        <f t="shared" si="0"/>
        <v>1108000</v>
      </c>
      <c r="K6" s="17">
        <f t="shared" si="0"/>
        <v>138500</v>
      </c>
      <c r="L6" s="17">
        <f t="shared" si="0"/>
        <v>138500</v>
      </c>
    </row>
    <row r="7" spans="1:12" s="4" customFormat="1" ht="17.25" customHeight="1">
      <c r="A7" s="16" t="s">
        <v>198</v>
      </c>
      <c r="B7" s="17" t="s">
        <v>199</v>
      </c>
      <c r="C7" s="17">
        <f>SUM(C8:C19)</f>
        <v>4478</v>
      </c>
      <c r="D7" s="17"/>
      <c r="E7" s="17">
        <f aca="true" t="shared" si="1" ref="E7:L7">SUM(E8:E19)</f>
        <v>895600</v>
      </c>
      <c r="F7" s="17">
        <f t="shared" si="1"/>
        <v>716480</v>
      </c>
      <c r="G7" s="17">
        <f t="shared" si="1"/>
        <v>89560</v>
      </c>
      <c r="H7" s="17">
        <f t="shared" si="1"/>
        <v>89560</v>
      </c>
      <c r="I7" s="17">
        <f t="shared" si="1"/>
        <v>447800</v>
      </c>
      <c r="J7" s="17">
        <f t="shared" si="1"/>
        <v>358240</v>
      </c>
      <c r="K7" s="17">
        <f t="shared" si="1"/>
        <v>44780</v>
      </c>
      <c r="L7" s="17">
        <f t="shared" si="1"/>
        <v>44780</v>
      </c>
    </row>
    <row r="8" spans="1:12" s="4" customFormat="1" ht="17.25" customHeight="1">
      <c r="A8" s="16">
        <v>1</v>
      </c>
      <c r="B8" s="16" t="s">
        <v>200</v>
      </c>
      <c r="C8" s="16">
        <v>265</v>
      </c>
      <c r="D8" s="16">
        <v>300</v>
      </c>
      <c r="E8" s="16">
        <f aca="true" t="shared" si="2" ref="E8:E19">SUM(F8:H8)</f>
        <v>53000</v>
      </c>
      <c r="F8" s="18">
        <v>42400</v>
      </c>
      <c r="G8" s="18">
        <v>5300</v>
      </c>
      <c r="H8" s="18">
        <v>5300</v>
      </c>
      <c r="I8" s="16">
        <f aca="true" t="shared" si="3" ref="I8:I19">SUM(J8:L8)</f>
        <v>26500</v>
      </c>
      <c r="J8" s="18">
        <v>21200</v>
      </c>
      <c r="K8" s="18">
        <v>2650</v>
      </c>
      <c r="L8" s="18">
        <v>2650</v>
      </c>
    </row>
    <row r="9" spans="1:12" s="4" customFormat="1" ht="17.25" customHeight="1">
      <c r="A9" s="16">
        <v>2</v>
      </c>
      <c r="B9" s="16" t="s">
        <v>201</v>
      </c>
      <c r="C9" s="16">
        <v>577</v>
      </c>
      <c r="D9" s="16">
        <v>300</v>
      </c>
      <c r="E9" s="16">
        <f t="shared" si="2"/>
        <v>115400</v>
      </c>
      <c r="F9" s="18">
        <v>92320</v>
      </c>
      <c r="G9" s="18">
        <v>11540</v>
      </c>
      <c r="H9" s="18">
        <v>11540</v>
      </c>
      <c r="I9" s="16">
        <f t="shared" si="3"/>
        <v>57700</v>
      </c>
      <c r="J9" s="18">
        <v>46160</v>
      </c>
      <c r="K9" s="18">
        <v>5770</v>
      </c>
      <c r="L9" s="18">
        <v>5770</v>
      </c>
    </row>
    <row r="10" spans="1:12" s="4" customFormat="1" ht="17.25" customHeight="1">
      <c r="A10" s="16">
        <v>3</v>
      </c>
      <c r="B10" s="16" t="s">
        <v>202</v>
      </c>
      <c r="C10" s="16">
        <v>175</v>
      </c>
      <c r="D10" s="16">
        <v>300</v>
      </c>
      <c r="E10" s="16">
        <f t="shared" si="2"/>
        <v>35000</v>
      </c>
      <c r="F10" s="18">
        <v>28000</v>
      </c>
      <c r="G10" s="18">
        <v>3500</v>
      </c>
      <c r="H10" s="18">
        <v>3500</v>
      </c>
      <c r="I10" s="16">
        <f t="shared" si="3"/>
        <v>17500</v>
      </c>
      <c r="J10" s="18">
        <v>14000</v>
      </c>
      <c r="K10" s="18">
        <v>1750</v>
      </c>
      <c r="L10" s="18">
        <v>1750</v>
      </c>
    </row>
    <row r="11" spans="1:12" s="4" customFormat="1" ht="17.25" customHeight="1">
      <c r="A11" s="16">
        <v>4</v>
      </c>
      <c r="B11" s="16" t="s">
        <v>203</v>
      </c>
      <c r="C11" s="16">
        <v>603</v>
      </c>
      <c r="D11" s="16">
        <v>300</v>
      </c>
      <c r="E11" s="16">
        <f t="shared" si="2"/>
        <v>120600</v>
      </c>
      <c r="F11" s="18">
        <v>96480</v>
      </c>
      <c r="G11" s="18">
        <v>12060</v>
      </c>
      <c r="H11" s="18">
        <v>12060</v>
      </c>
      <c r="I11" s="16">
        <f t="shared" si="3"/>
        <v>60300</v>
      </c>
      <c r="J11" s="18">
        <v>48240</v>
      </c>
      <c r="K11" s="18">
        <v>6030</v>
      </c>
      <c r="L11" s="18">
        <v>6030</v>
      </c>
    </row>
    <row r="12" spans="1:12" s="4" customFormat="1" ht="17.25" customHeight="1">
      <c r="A12" s="16">
        <v>5</v>
      </c>
      <c r="B12" s="16" t="s">
        <v>204</v>
      </c>
      <c r="C12" s="16">
        <v>347</v>
      </c>
      <c r="D12" s="16">
        <v>300</v>
      </c>
      <c r="E12" s="16">
        <f t="shared" si="2"/>
        <v>69400</v>
      </c>
      <c r="F12" s="18">
        <v>55520</v>
      </c>
      <c r="G12" s="18">
        <v>6940</v>
      </c>
      <c r="H12" s="18">
        <v>6940</v>
      </c>
      <c r="I12" s="16">
        <f t="shared" si="3"/>
        <v>34700</v>
      </c>
      <c r="J12" s="18">
        <v>27760</v>
      </c>
      <c r="K12" s="18">
        <v>3470</v>
      </c>
      <c r="L12" s="18">
        <v>3470</v>
      </c>
    </row>
    <row r="13" spans="1:12" s="4" customFormat="1" ht="17.25" customHeight="1">
      <c r="A13" s="16">
        <v>6</v>
      </c>
      <c r="B13" s="16" t="s">
        <v>205</v>
      </c>
      <c r="C13" s="16">
        <v>325</v>
      </c>
      <c r="D13" s="16">
        <v>300</v>
      </c>
      <c r="E13" s="16">
        <f t="shared" si="2"/>
        <v>65000</v>
      </c>
      <c r="F13" s="18">
        <v>52000</v>
      </c>
      <c r="G13" s="18">
        <v>6500</v>
      </c>
      <c r="H13" s="18">
        <v>6500</v>
      </c>
      <c r="I13" s="16">
        <f t="shared" si="3"/>
        <v>32500</v>
      </c>
      <c r="J13" s="18">
        <v>26000</v>
      </c>
      <c r="K13" s="18">
        <v>3250</v>
      </c>
      <c r="L13" s="18">
        <v>3250</v>
      </c>
    </row>
    <row r="14" spans="1:12" s="4" customFormat="1" ht="17.25" customHeight="1">
      <c r="A14" s="16">
        <v>7</v>
      </c>
      <c r="B14" s="16" t="s">
        <v>206</v>
      </c>
      <c r="C14" s="16">
        <v>270</v>
      </c>
      <c r="D14" s="16">
        <v>300</v>
      </c>
      <c r="E14" s="16">
        <f t="shared" si="2"/>
        <v>54000</v>
      </c>
      <c r="F14" s="18">
        <v>43200</v>
      </c>
      <c r="G14" s="18">
        <v>5400</v>
      </c>
      <c r="H14" s="18">
        <v>5400</v>
      </c>
      <c r="I14" s="16">
        <f t="shared" si="3"/>
        <v>27000</v>
      </c>
      <c r="J14" s="18">
        <v>21600</v>
      </c>
      <c r="K14" s="18">
        <v>2700</v>
      </c>
      <c r="L14" s="18">
        <v>2700</v>
      </c>
    </row>
    <row r="15" spans="1:12" s="4" customFormat="1" ht="18" customHeight="1">
      <c r="A15" s="16">
        <v>8</v>
      </c>
      <c r="B15" s="16" t="s">
        <v>207</v>
      </c>
      <c r="C15" s="16">
        <v>177</v>
      </c>
      <c r="D15" s="16">
        <v>300</v>
      </c>
      <c r="E15" s="16">
        <f t="shared" si="2"/>
        <v>35400</v>
      </c>
      <c r="F15" s="18">
        <v>28320</v>
      </c>
      <c r="G15" s="18">
        <v>3540</v>
      </c>
      <c r="H15" s="18">
        <v>3540</v>
      </c>
      <c r="I15" s="16">
        <f t="shared" si="3"/>
        <v>17700</v>
      </c>
      <c r="J15" s="18">
        <v>14160</v>
      </c>
      <c r="K15" s="18">
        <v>1770</v>
      </c>
      <c r="L15" s="18">
        <v>1770</v>
      </c>
    </row>
    <row r="16" spans="1:12" s="4" customFormat="1" ht="17.25" customHeight="1">
      <c r="A16" s="16">
        <v>9</v>
      </c>
      <c r="B16" s="16" t="s">
        <v>208</v>
      </c>
      <c r="C16" s="16">
        <v>185</v>
      </c>
      <c r="D16" s="16">
        <v>300</v>
      </c>
      <c r="E16" s="16">
        <f t="shared" si="2"/>
        <v>37000</v>
      </c>
      <c r="F16" s="18">
        <v>29600</v>
      </c>
      <c r="G16" s="18">
        <v>3700</v>
      </c>
      <c r="H16" s="18">
        <v>3700</v>
      </c>
      <c r="I16" s="16">
        <f t="shared" si="3"/>
        <v>18500</v>
      </c>
      <c r="J16" s="18">
        <v>14800</v>
      </c>
      <c r="K16" s="18">
        <v>1850</v>
      </c>
      <c r="L16" s="18">
        <v>1850</v>
      </c>
    </row>
    <row r="17" spans="1:12" s="4" customFormat="1" ht="17.25" customHeight="1">
      <c r="A17" s="16">
        <v>10</v>
      </c>
      <c r="B17" s="16" t="s">
        <v>209</v>
      </c>
      <c r="C17" s="19">
        <v>435</v>
      </c>
      <c r="D17" s="16">
        <v>300</v>
      </c>
      <c r="E17" s="16">
        <f t="shared" si="2"/>
        <v>87000</v>
      </c>
      <c r="F17" s="18">
        <v>69600</v>
      </c>
      <c r="G17" s="18">
        <v>8700</v>
      </c>
      <c r="H17" s="18">
        <v>8700</v>
      </c>
      <c r="I17" s="16">
        <f t="shared" si="3"/>
        <v>43500</v>
      </c>
      <c r="J17" s="18">
        <v>34800</v>
      </c>
      <c r="K17" s="18">
        <v>4350</v>
      </c>
      <c r="L17" s="18">
        <v>4350</v>
      </c>
    </row>
    <row r="18" spans="1:12" s="4" customFormat="1" ht="17.25" customHeight="1">
      <c r="A18" s="16">
        <v>11</v>
      </c>
      <c r="B18" s="16" t="s">
        <v>210</v>
      </c>
      <c r="C18" s="16">
        <v>747</v>
      </c>
      <c r="D18" s="16">
        <v>300</v>
      </c>
      <c r="E18" s="16">
        <f t="shared" si="2"/>
        <v>149400</v>
      </c>
      <c r="F18" s="18">
        <v>119520</v>
      </c>
      <c r="G18" s="18">
        <v>14940</v>
      </c>
      <c r="H18" s="18">
        <v>14940</v>
      </c>
      <c r="I18" s="16">
        <f t="shared" si="3"/>
        <v>74700</v>
      </c>
      <c r="J18" s="18">
        <v>59760</v>
      </c>
      <c r="K18" s="18">
        <v>7470</v>
      </c>
      <c r="L18" s="18">
        <v>7470</v>
      </c>
    </row>
    <row r="19" spans="1:12" s="4" customFormat="1" ht="17.25" customHeight="1">
      <c r="A19" s="16">
        <v>12</v>
      </c>
      <c r="B19" s="16" t="s">
        <v>211</v>
      </c>
      <c r="C19" s="16">
        <v>372</v>
      </c>
      <c r="D19" s="16">
        <v>300</v>
      </c>
      <c r="E19" s="16">
        <f t="shared" si="2"/>
        <v>74400</v>
      </c>
      <c r="F19" s="18">
        <v>59520</v>
      </c>
      <c r="G19" s="18">
        <v>7440</v>
      </c>
      <c r="H19" s="18">
        <v>7440</v>
      </c>
      <c r="I19" s="16">
        <f t="shared" si="3"/>
        <v>37200</v>
      </c>
      <c r="J19" s="18">
        <v>29760</v>
      </c>
      <c r="K19" s="18">
        <v>3720</v>
      </c>
      <c r="L19" s="18">
        <v>3720</v>
      </c>
    </row>
    <row r="20" spans="1:12" s="4" customFormat="1" ht="17.25" customHeight="1">
      <c r="A20" s="16" t="s">
        <v>212</v>
      </c>
      <c r="B20" s="17" t="s">
        <v>213</v>
      </c>
      <c r="C20" s="17">
        <f>SUM(C21:C28)</f>
        <v>9717</v>
      </c>
      <c r="D20" s="17"/>
      <c r="E20" s="17">
        <f aca="true" t="shared" si="4" ref="E20:L20">SUM(E21:E28)</f>
        <v>1862200</v>
      </c>
      <c r="F20" s="17">
        <f t="shared" si="4"/>
        <v>1489760</v>
      </c>
      <c r="G20" s="17">
        <f t="shared" si="4"/>
        <v>186220</v>
      </c>
      <c r="H20" s="17">
        <f t="shared" si="4"/>
        <v>186220</v>
      </c>
      <c r="I20" s="17">
        <f t="shared" si="4"/>
        <v>931100</v>
      </c>
      <c r="J20" s="17">
        <f t="shared" si="4"/>
        <v>744880</v>
      </c>
      <c r="K20" s="17">
        <f t="shared" si="4"/>
        <v>93110</v>
      </c>
      <c r="L20" s="17">
        <f t="shared" si="4"/>
        <v>93110</v>
      </c>
    </row>
    <row r="21" spans="1:12" s="4" customFormat="1" ht="17.25" customHeight="1">
      <c r="A21" s="16">
        <v>1</v>
      </c>
      <c r="B21" s="16" t="s">
        <v>214</v>
      </c>
      <c r="C21" s="16">
        <v>2730</v>
      </c>
      <c r="D21" s="16">
        <v>300</v>
      </c>
      <c r="E21" s="16">
        <f aca="true" t="shared" si="5" ref="E21:E28">SUM(F21:H21)</f>
        <v>546000</v>
      </c>
      <c r="F21" s="18">
        <v>436800</v>
      </c>
      <c r="G21" s="18">
        <v>54600</v>
      </c>
      <c r="H21" s="18">
        <v>54600</v>
      </c>
      <c r="I21" s="16">
        <f aca="true" t="shared" si="6" ref="I21:I28">SUM(J21:L21)</f>
        <v>273000</v>
      </c>
      <c r="J21" s="18">
        <v>218400</v>
      </c>
      <c r="K21" s="18">
        <v>27300</v>
      </c>
      <c r="L21" s="18">
        <v>27300</v>
      </c>
    </row>
    <row r="22" spans="1:12" s="4" customFormat="1" ht="17.25" customHeight="1">
      <c r="A22" s="16">
        <v>2</v>
      </c>
      <c r="B22" s="16" t="s">
        <v>215</v>
      </c>
      <c r="C22" s="16">
        <v>812</v>
      </c>
      <c r="D22" s="16">
        <v>150</v>
      </c>
      <c r="E22" s="16">
        <f t="shared" si="5"/>
        <v>81200</v>
      </c>
      <c r="F22" s="18">
        <v>64960</v>
      </c>
      <c r="G22" s="18">
        <v>8120</v>
      </c>
      <c r="H22" s="18">
        <v>8120</v>
      </c>
      <c r="I22" s="16">
        <f t="shared" si="6"/>
        <v>40600</v>
      </c>
      <c r="J22" s="18">
        <v>32480</v>
      </c>
      <c r="K22" s="18">
        <v>4060</v>
      </c>
      <c r="L22" s="18">
        <v>4060</v>
      </c>
    </row>
    <row r="23" spans="1:12" s="4" customFormat="1" ht="17.25" customHeight="1">
      <c r="A23" s="16">
        <v>3</v>
      </c>
      <c r="B23" s="16" t="s">
        <v>216</v>
      </c>
      <c r="C23" s="16">
        <v>868</v>
      </c>
      <c r="D23" s="16">
        <v>300</v>
      </c>
      <c r="E23" s="16">
        <f t="shared" si="5"/>
        <v>173600</v>
      </c>
      <c r="F23" s="18">
        <v>138880</v>
      </c>
      <c r="G23" s="18">
        <v>17360</v>
      </c>
      <c r="H23" s="18">
        <v>17360</v>
      </c>
      <c r="I23" s="16">
        <f t="shared" si="6"/>
        <v>86800</v>
      </c>
      <c r="J23" s="18">
        <v>69440</v>
      </c>
      <c r="K23" s="18">
        <v>8680</v>
      </c>
      <c r="L23" s="18">
        <v>8680</v>
      </c>
    </row>
    <row r="24" spans="1:12" s="4" customFormat="1" ht="17.25" customHeight="1">
      <c r="A24" s="16">
        <v>4</v>
      </c>
      <c r="B24" s="16" t="s">
        <v>217</v>
      </c>
      <c r="C24" s="16">
        <v>2118</v>
      </c>
      <c r="D24" s="16">
        <v>300</v>
      </c>
      <c r="E24" s="16">
        <f t="shared" si="5"/>
        <v>423600</v>
      </c>
      <c r="F24" s="18">
        <v>338880</v>
      </c>
      <c r="G24" s="18">
        <v>42360</v>
      </c>
      <c r="H24" s="18">
        <v>42360</v>
      </c>
      <c r="I24" s="16">
        <f t="shared" si="6"/>
        <v>211800</v>
      </c>
      <c r="J24" s="18">
        <v>169440</v>
      </c>
      <c r="K24" s="18">
        <v>21180</v>
      </c>
      <c r="L24" s="18">
        <v>21180</v>
      </c>
    </row>
    <row r="25" spans="1:12" s="4" customFormat="1" ht="17.25" customHeight="1">
      <c r="A25" s="16">
        <v>5</v>
      </c>
      <c r="B25" s="16" t="s">
        <v>218</v>
      </c>
      <c r="C25" s="16">
        <v>996</v>
      </c>
      <c r="D25" s="16">
        <v>300</v>
      </c>
      <c r="E25" s="16">
        <f t="shared" si="5"/>
        <v>199200</v>
      </c>
      <c r="F25" s="18">
        <v>159360</v>
      </c>
      <c r="G25" s="18">
        <v>19920</v>
      </c>
      <c r="H25" s="18">
        <v>19920</v>
      </c>
      <c r="I25" s="16">
        <f t="shared" si="6"/>
        <v>99600</v>
      </c>
      <c r="J25" s="18">
        <v>79680</v>
      </c>
      <c r="K25" s="18">
        <v>9960</v>
      </c>
      <c r="L25" s="18">
        <v>9960</v>
      </c>
    </row>
    <row r="26" spans="1:12" s="4" customFormat="1" ht="17.25" customHeight="1">
      <c r="A26" s="16">
        <v>6</v>
      </c>
      <c r="B26" s="16" t="s">
        <v>219</v>
      </c>
      <c r="C26" s="16">
        <v>678</v>
      </c>
      <c r="D26" s="16">
        <v>300</v>
      </c>
      <c r="E26" s="16">
        <f t="shared" si="5"/>
        <v>135600</v>
      </c>
      <c r="F26" s="18">
        <v>108480</v>
      </c>
      <c r="G26" s="18">
        <v>13560</v>
      </c>
      <c r="H26" s="18">
        <v>13560</v>
      </c>
      <c r="I26" s="16">
        <f t="shared" si="6"/>
        <v>67800</v>
      </c>
      <c r="J26" s="18">
        <v>54240</v>
      </c>
      <c r="K26" s="18">
        <v>6780</v>
      </c>
      <c r="L26" s="18">
        <v>6780</v>
      </c>
    </row>
    <row r="27" spans="1:12" s="4" customFormat="1" ht="17.25" customHeight="1">
      <c r="A27" s="16">
        <v>7</v>
      </c>
      <c r="B27" s="16" t="s">
        <v>220</v>
      </c>
      <c r="C27" s="16">
        <v>791</v>
      </c>
      <c r="D27" s="16">
        <v>300</v>
      </c>
      <c r="E27" s="16">
        <f t="shared" si="5"/>
        <v>158200</v>
      </c>
      <c r="F27" s="18">
        <v>126560</v>
      </c>
      <c r="G27" s="18">
        <v>15820</v>
      </c>
      <c r="H27" s="18">
        <v>15820</v>
      </c>
      <c r="I27" s="16">
        <f t="shared" si="6"/>
        <v>79100</v>
      </c>
      <c r="J27" s="18">
        <v>63280</v>
      </c>
      <c r="K27" s="18">
        <v>7910</v>
      </c>
      <c r="L27" s="18">
        <v>7910</v>
      </c>
    </row>
    <row r="28" spans="1:12" s="4" customFormat="1" ht="17.25" customHeight="1">
      <c r="A28" s="16">
        <v>8</v>
      </c>
      <c r="B28" s="16" t="s">
        <v>221</v>
      </c>
      <c r="C28" s="16">
        <v>724</v>
      </c>
      <c r="D28" s="16">
        <v>300</v>
      </c>
      <c r="E28" s="16">
        <f t="shared" si="5"/>
        <v>144800</v>
      </c>
      <c r="F28" s="18">
        <v>115840</v>
      </c>
      <c r="G28" s="18">
        <v>14480</v>
      </c>
      <c r="H28" s="18">
        <v>14480</v>
      </c>
      <c r="I28" s="16">
        <f t="shared" si="6"/>
        <v>72400</v>
      </c>
      <c r="J28" s="18">
        <v>57920</v>
      </c>
      <c r="K28" s="18">
        <v>7240</v>
      </c>
      <c r="L28" s="18">
        <v>7240</v>
      </c>
    </row>
    <row r="29" spans="1:12" s="4" customFormat="1" ht="17.25" customHeight="1">
      <c r="A29" s="17" t="s">
        <v>222</v>
      </c>
      <c r="B29" s="17" t="s">
        <v>223</v>
      </c>
      <c r="C29" s="17">
        <f>C30</f>
        <v>61</v>
      </c>
      <c r="D29" s="17"/>
      <c r="E29" s="17">
        <f aca="true" t="shared" si="7" ref="E29:L29">E30</f>
        <v>12200</v>
      </c>
      <c r="F29" s="17">
        <f t="shared" si="7"/>
        <v>9760</v>
      </c>
      <c r="G29" s="17">
        <f t="shared" si="7"/>
        <v>1220</v>
      </c>
      <c r="H29" s="17">
        <f t="shared" si="7"/>
        <v>1220</v>
      </c>
      <c r="I29" s="17">
        <f t="shared" si="7"/>
        <v>6100</v>
      </c>
      <c r="J29" s="17">
        <f t="shared" si="7"/>
        <v>4880</v>
      </c>
      <c r="K29" s="17">
        <f t="shared" si="7"/>
        <v>610</v>
      </c>
      <c r="L29" s="17">
        <f t="shared" si="7"/>
        <v>610</v>
      </c>
    </row>
    <row r="30" spans="1:12" s="4" customFormat="1" ht="17.25" customHeight="1">
      <c r="A30" s="16">
        <v>1</v>
      </c>
      <c r="B30" s="16" t="s">
        <v>224</v>
      </c>
      <c r="C30" s="16">
        <v>61</v>
      </c>
      <c r="D30" s="16">
        <v>300</v>
      </c>
      <c r="E30" s="16">
        <f>SUM(F30:H30)</f>
        <v>12200</v>
      </c>
      <c r="F30" s="18">
        <v>9760</v>
      </c>
      <c r="G30" s="18">
        <v>1220</v>
      </c>
      <c r="H30" s="18">
        <v>1220</v>
      </c>
      <c r="I30" s="16">
        <f>SUM(J30:L30)</f>
        <v>6100</v>
      </c>
      <c r="J30" s="18">
        <v>4880</v>
      </c>
      <c r="K30" s="18">
        <v>610</v>
      </c>
      <c r="L30" s="18">
        <v>610</v>
      </c>
    </row>
    <row r="31" spans="1:241" s="4" customFormat="1" ht="14.25">
      <c r="A31" s="3"/>
      <c r="B31" s="3"/>
      <c r="C31" s="3"/>
      <c r="D31" s="3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</sheetData>
  <sheetProtection/>
  <mergeCells count="7">
    <mergeCell ref="A1:L1"/>
    <mergeCell ref="E4:H4"/>
    <mergeCell ref="I4:L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 t="e">
        <v>#N/A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helloworld</dc:creator>
  <cp:keywords/>
  <dc:description/>
  <cp:lastModifiedBy>暖色</cp:lastModifiedBy>
  <cp:lastPrinted>2018-02-11T00:33:20Z</cp:lastPrinted>
  <dcterms:created xsi:type="dcterms:W3CDTF">2012-09-25T03:27:38Z</dcterms:created>
  <dcterms:modified xsi:type="dcterms:W3CDTF">2023-12-25T04:08:54Z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14</vt:lpwstr>
  </property>
  <property fmtid="{D5CDD505-2E9C-101B-9397-08002B2CF9AE}" pid="5" name="I">
    <vt:lpwstr>6BA6A626A7424EAE9E7D6F509699F3F9</vt:lpwstr>
  </property>
</Properties>
</file>