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00" windowHeight="12975"/>
  </bookViews>
  <sheets>
    <sheet name="Sheet1" sheetId="1" r:id="rId1"/>
  </sheets>
  <definedNames>
    <definedName name="_xlnm._FilterDatabase" localSheetId="0" hidden="1">Sheet1!$A$5:$L$76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<sst xmlns="http://schemas.openxmlformats.org/spreadsheetml/2006/main" count="391" uniqueCount="170">
  <si>
    <t>附件：</t>
  </si>
  <si>
    <t>柳城县2026年中央和自治区财政衔接推进乡村振兴补助资金（第一批）分配及项目实施计划表</t>
  </si>
  <si>
    <t>填报单位：柳城县农业农村局</t>
  </si>
  <si>
    <t>项目名称</t>
  </si>
  <si>
    <t>建设性质</t>
  </si>
  <si>
    <t>单位</t>
  </si>
  <si>
    <t>建设规模</t>
  </si>
  <si>
    <t>主要建设内容</t>
  </si>
  <si>
    <r>
      <rPr>
        <b/>
        <sz val="9"/>
        <rFont val="宋体"/>
        <charset val="134"/>
      </rPr>
      <t>金额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万元</t>
    </r>
    <r>
      <rPr>
        <b/>
        <sz val="9"/>
        <rFont val="Times New Roman"/>
        <charset val="134"/>
      </rPr>
      <t>)</t>
    </r>
  </si>
  <si>
    <t>项目主管单位</t>
  </si>
  <si>
    <t>项目实施单位</t>
  </si>
  <si>
    <t>备注</t>
  </si>
  <si>
    <t>条、个（座、处）</t>
  </si>
  <si>
    <t>公里（米、㎡）、盏</t>
  </si>
  <si>
    <t>中央资金（万元）</t>
  </si>
  <si>
    <t>自治区资金（万元）</t>
  </si>
  <si>
    <t>合计</t>
  </si>
  <si>
    <t>一、产业发展</t>
  </si>
  <si>
    <t>（一）到户类产业项目</t>
  </si>
  <si>
    <t>2026年柳城县以奖代补种植养殖项目（到户以奖代补）</t>
  </si>
  <si>
    <t>新建</t>
  </si>
  <si>
    <t>个</t>
  </si>
  <si>
    <t>发展种植产业25000亩，养殖家禽8000羽，家畜1000头，奖补2155万</t>
  </si>
  <si>
    <t>柳城县农业农村局</t>
  </si>
  <si>
    <t>2026年柳城县螺蛳粉原材料产业补助建设项目</t>
  </si>
  <si>
    <t>给予豆角、木耳、竹子、螺蛳等螺蛳粉原材料产业种植、养殖及加工基地进行奖补</t>
  </si>
  <si>
    <t>2026年脱贫人口小额信贷贴息</t>
  </si>
  <si>
    <t>脱贫人口积极申请脱贫人口小额贷款，解决脱贫人口产业发展项目资金需求，财政资金给予贴息，减轻脱贫人口负担，增加收入。</t>
  </si>
  <si>
    <t>（二）经营性产业项目</t>
  </si>
  <si>
    <t>社冲乡无忧村鲜食木薯种植加工基地项目</t>
  </si>
  <si>
    <t>无忧村联合洛文村、平村村、社冲社区等4个行政村，每村70万元，在无忧村建设鲜薯加工厂房，其中钢架棚厂房面积2000平方米，冷库1000平方米，场地平整、地台硬化等基础设施。</t>
  </si>
  <si>
    <t>社冲乡人民政府</t>
  </si>
  <si>
    <t>新型农村集体经济项目</t>
  </si>
  <si>
    <t>龙头镇码头村肉鸡养殖场项目</t>
  </si>
  <si>
    <t>码头村联合龙头村、隆水村、龙头社区等4个行政村,每村70万元,在码头村建养殖场，预计建设两个棚，占地2800平方米，建设双层，建筑面积5600平方米。</t>
  </si>
  <si>
    <t>龙头镇人民政府</t>
  </si>
  <si>
    <t>社冲乡冲江村农产品分拣车间项目</t>
  </si>
  <si>
    <t>长漕村联合无忧村，每村70万元，新建钢架棚农产品分拣车间一座，其中500平方米的农产品分拣车间，200立方米的冷藏车间，及配套设施；</t>
  </si>
  <si>
    <t>社冲乡社冲村农产品分拣车间项目</t>
  </si>
  <si>
    <t>社冲村联合仓贝村，每村70万元，在社冲村建设500平方米的农产品分拣车间、200立方米的冷藏车间，及配套设施等。</t>
  </si>
  <si>
    <t>（三）产业配套设施建设项目</t>
  </si>
  <si>
    <t>柳城县2026年少数民族发展资金—古砦仫佬族乡大户村大莫屯水稻产业基地道路建设项目</t>
  </si>
  <si>
    <t>修建水稻产业道路1500米，宽3.5米，厚0.2米，路肩0.5米。</t>
  </si>
  <si>
    <t>柳城县委统战部</t>
  </si>
  <si>
    <t>古砦仫佬族乡汶炉村上姚屯优质稻灌溉水渠建设项目</t>
  </si>
  <si>
    <t>新建三面光农田灌溉水渠约800米，宽1.0米，高0.6</t>
  </si>
  <si>
    <t>古砦仫佬族乡人民政府</t>
  </si>
  <si>
    <t>推广以工代赈项目</t>
  </si>
  <si>
    <t>太平镇山咀村山咀屯水稻产业配套灌溉设施</t>
  </si>
  <si>
    <t>在山咀屯硬化灌溉水渠，长约800米。高0.6米，内宽0.6米，建厚0.25米/边，三面光</t>
  </si>
  <si>
    <t>太平镇人民政府</t>
  </si>
  <si>
    <t>社冲乡洛文村新村屯糖料蔗高产示范基地建设</t>
  </si>
  <si>
    <t>建设糖料蔗高产示范基地1500亩，其中机井1口，变压器1台，泵房一座，高位水池2座，直径91厘米的PE输水管道10KM。</t>
  </si>
  <si>
    <t>柳城县糖业发展服务中心</t>
  </si>
  <si>
    <t>六塘镇中团村北楞屯糖料蔗高产示范基地建设</t>
  </si>
  <si>
    <t>建设糖料蔗高产示范基地1000亩，修缮管网及泵房，建高位水塔2座，三面光水渠500米</t>
  </si>
  <si>
    <t>六塘镇人民政府</t>
  </si>
  <si>
    <t>沙埔镇古仁村谷罗山屯糖料蔗高产示范基地建设</t>
  </si>
  <si>
    <t>新建抽水泵房4间、管理房2间48万元、变压器1台30万元、高位水池1座40万元、输水管道180万元。</t>
  </si>
  <si>
    <t>沙埔镇人民政府</t>
  </si>
  <si>
    <t>凤山镇大湾村良村屯水稻产业配套设施灌溉水渠建设</t>
  </si>
  <si>
    <t>灌溉水渠硬化长800米、宽0.6米、高0.6米</t>
  </si>
  <si>
    <t>凤山镇人民政府</t>
  </si>
  <si>
    <t>东泉镇思江村六社水库灌区甘蔗产业配套灌溉设施建设</t>
  </si>
  <si>
    <t>1400米长、0.6米宽、0.6米高，三面光硬化水渠</t>
  </si>
  <si>
    <t>东泉镇人民政府</t>
  </si>
  <si>
    <t>二、乡村建设行动</t>
  </si>
  <si>
    <t>（一）村基础设施建设</t>
  </si>
  <si>
    <t>柳城县2026年少数民族发展资金-马山镇大龙村甘蔗产业基地道路建设项目</t>
  </si>
  <si>
    <t>1、外大龙屯硬化产业道路长约270米，路宽3.5米，厚0.2米
2、下料屯硬化产业道路长约800米，路宽4米，厚0.2米
3、上料屯硬化产业道路长约800米，路宽3.5米，厚0.2米</t>
  </si>
  <si>
    <t>柳城县龙头镇网山箱涵建设工程</t>
  </si>
  <si>
    <t>新建满足公路-Ⅰ级荷载的箱涵。箱体结构为 2-4x1.75 米闭合框架，与河道正交，箱涵结构宽9.2米，长6米。</t>
  </si>
  <si>
    <t>柳城县交通运输局</t>
  </si>
  <si>
    <t>六塘镇三界村汪村屯至三界街道路过路涵管建设工程</t>
  </si>
  <si>
    <t>涵洞10米，桥面长17米，宽6米，护栏、翼墙和引道等建设内容</t>
  </si>
  <si>
    <t>柳城县公路管理所</t>
  </si>
  <si>
    <t>马山镇八甲村大岭屯至尧山水库甘蔗产业道路硬化</t>
  </si>
  <si>
    <t>硬化产业道路1860米，路基宽4.5米，硬化路面宽3.5米，厚度为0.2米，护栏、挡土墙、涵管等</t>
  </si>
  <si>
    <t>马山镇人民政府</t>
  </si>
  <si>
    <t>柳城华侨管理区三曼屯六黄岭尾至歪田产业道路硬化项目</t>
  </si>
  <si>
    <t>硬化路面长1.1公里、路面宽3.5米、厚20厘米，压实砂石基层厚6厘米；两边培路肩宽各0.5米；合理设置涵管、错车道等。</t>
  </si>
  <si>
    <t>柳城华侨管理区</t>
  </si>
  <si>
    <t>（二）村基础设施建设</t>
  </si>
  <si>
    <t>社冲乡社冲村新社冲屯人居环境整治项目</t>
  </si>
  <si>
    <t>1、屯中道路硬化长约918米宽3.5米，厚0.2米等；
2、修建排水沟长约500米，宽0.4米，高0.4米，加盖板等；
3、道路两边扩宽硬化长约630米，宽1.0米，厚0.2米。</t>
  </si>
  <si>
    <t>（三）农村饮水安全项目</t>
  </si>
  <si>
    <t>大埔镇正殿村正殿屯饮水安全巩固提升工程</t>
  </si>
  <si>
    <t>管网安装约5000m、闸阀井、加压设备及低压线路安装等。</t>
  </si>
  <si>
    <t>柳城县水利局</t>
  </si>
  <si>
    <t>柳城县农田水利站</t>
  </si>
  <si>
    <t>东泉镇凉亭村三村屯水源提升工程</t>
  </si>
  <si>
    <t>新建机井一口</t>
  </si>
  <si>
    <t>古砦仫佬族乡龙袍村牛皮屯饮水巩固安全提升工程</t>
  </si>
  <si>
    <t>管网安装4km</t>
  </si>
  <si>
    <t>太平镇上油村上油屯水源提升工程</t>
  </si>
  <si>
    <t>新建机井1口</t>
  </si>
  <si>
    <t>太平镇龙兴村上塘屯饮水安全巩固提升工程</t>
  </si>
  <si>
    <t>管网改造安装1000米</t>
  </si>
  <si>
    <t>东泉镇凉亭村福禄屯水源提升工程</t>
  </si>
  <si>
    <t>新建机井1口、泵房1间、水柜50m³1座、管网安装约1500m、消毒设备安装及低压线路安装等。</t>
  </si>
  <si>
    <t>六塘镇三界村谷里屯应急水源工程</t>
  </si>
  <si>
    <t>新建机井一口，上水管1200米，低压线路安装</t>
  </si>
  <si>
    <t>社冲乡平村村乌鸾屯饮水安全巩固提升工程水源改造项目</t>
  </si>
  <si>
    <t>沙埔镇碑田村汶水龙屯饮水安全巩固提升工程</t>
  </si>
  <si>
    <t>新建机井1口、管道安装3600m及低压线路安装；</t>
  </si>
  <si>
    <t>农村饮水水质提升工程</t>
  </si>
  <si>
    <t>消毒、净化设备安装</t>
  </si>
  <si>
    <t>古砦仫佬族乡岭头村、泗巷村饮水巩固安全提升工程</t>
  </si>
  <si>
    <t>加压泵站1套、变压器1台、管网安装8km及低压线路安装等</t>
  </si>
  <si>
    <t>六塘镇六塘村北基屯水源提升工程</t>
  </si>
  <si>
    <t>管网安装约8000m</t>
  </si>
  <si>
    <t>六塘镇黄冲村欧酉屯饮水安全巩固提升工程</t>
  </si>
  <si>
    <t>新建机井1口，泵房1间，高位水塔1座，铺设管网，安装消毒设备及低压线路等。</t>
  </si>
  <si>
    <t>太平镇木界村山腰屯水源提升工程</t>
  </si>
  <si>
    <t>新建机井1口，新建泵房1间，管网安装1700米及低压线路等</t>
  </si>
  <si>
    <t>太平镇板贡村板贡屯水源提升工程</t>
  </si>
  <si>
    <t>新建机井1口，新建泵房1间，管网安装1500米，安装变压器1套及低压线路等</t>
  </si>
  <si>
    <t>太平镇板贡村六湖屯水源提升工程</t>
  </si>
  <si>
    <t>新建机井1口，安装水管2000米，安装变压器1套及低压线路等</t>
  </si>
  <si>
    <t>沙埔镇古仁村罗、陈家屯水源提升工程</t>
  </si>
  <si>
    <t>新建机井1口、管道安装1000m及低压线路安装</t>
  </si>
  <si>
    <t>凤山镇头塘村杨家屯、骆家屯水源提升工程</t>
  </si>
  <si>
    <t>新建机井1口、管道安装1200m及低压线路安装</t>
  </si>
  <si>
    <t>凤山镇南丹村勒马屯饮水安全巩固提升工程</t>
  </si>
  <si>
    <t>新建水塔及上下水管</t>
  </si>
  <si>
    <t>凤山镇对河村塘进屯饮水工程</t>
  </si>
  <si>
    <t>将原有深水井扩宽扩展，增容</t>
  </si>
  <si>
    <t>社冲乡仓贝村良冲屯、牧场屯饮水安全巩固提升工程管网改造项目</t>
  </si>
  <si>
    <t>改造PE管φ75
2000米；改造PE管φ63
1500米</t>
  </si>
  <si>
    <t>社冲乡仓贝村上堡门屯、下堡屯饮水安全巩固提升工程管网改造项目</t>
  </si>
  <si>
    <t>改造PE管φ75
2000米；改造PE管φ63
1800米</t>
  </si>
  <si>
    <t>冲脉镇大要村古岳屯饮水巩固提升工程</t>
  </si>
  <si>
    <t>新建泵房1间及低压线路安装</t>
  </si>
  <si>
    <t>冲脉镇冲脉社区冲脉屯饮水巩固提升工程</t>
  </si>
  <si>
    <t>更换下水管道2000米</t>
  </si>
  <si>
    <t>冲脉镇指挥村大陆屯饮水巩固提升工程</t>
  </si>
  <si>
    <t>新建机井1口；泵房1间及低压线路安装</t>
  </si>
  <si>
    <t>马山镇大龙村下料屯饮水安全巩固提升工程</t>
  </si>
  <si>
    <t>更换管网PE90主管2000米，PE75管400米。</t>
  </si>
  <si>
    <t>马山镇北浩村岸山屯饮水安全巩固提升工程</t>
  </si>
  <si>
    <t>管网安装4750米、闸阀井若干及设备安装等。</t>
  </si>
  <si>
    <t>寨隆镇下寨村下寨屯饮水安全巩固提升工程</t>
  </si>
  <si>
    <t>管网安装5000m，新建高位水池50m³，新建机井1口，低压线路等。</t>
  </si>
  <si>
    <t>寨隆镇寨隆村旁参屯饮水工程</t>
  </si>
  <si>
    <t>管网安装1600m,叠压泵站1座,闸阀井若干等。</t>
  </si>
  <si>
    <t>寨隆镇鸡楼村鸡楼屯饮水安全巩固提升工程</t>
  </si>
  <si>
    <t>管网安装1500m，闸阀井若干等。</t>
  </si>
  <si>
    <t>三、就业项目</t>
  </si>
  <si>
    <t>2026县域内稳定就业劳务补助</t>
  </si>
  <si>
    <t>对在本县域内就业帮扶车间、企业、个体工商户等合法经营主体务工就业1个月以上（含）的脱贫人口（监测对象）给予劳务补助。</t>
  </si>
  <si>
    <t>2026跨省就业一次性交通补助</t>
  </si>
  <si>
    <t>对前往广西区外务工的脱贫人口（监测对象）给予交通补助。</t>
  </si>
  <si>
    <t>2026年乡村建设公益性岗位</t>
  </si>
  <si>
    <t>对防止返贫监测网格员、护田员、村级水域巡查员（防溺水）、乡村道路保洁员、易地扶贫搬迁安置点公共服务人员、农家书屋管理员助理乡村建设公益性岗位给予补贴</t>
  </si>
  <si>
    <t>柳城县农业农村局、柳城县自然资源和规划局、柳城县教育局、柳城县综合行政执法局、柳城县发改局、柳城县委宣传部</t>
  </si>
  <si>
    <t>2026年村级水域巡查员公益性岗位补贴</t>
  </si>
  <si>
    <t>共计设立108个公益性岗位，按1300元/月发放村级水域巡查员津贴，共12个月村级水域巡查员负责日常巡查村内溪流、河道，定期清理河道周边垃圾，及时报告违法电鱼等违法违规行为</t>
  </si>
  <si>
    <t>2026年乡村建设护林员公益性岗位补贴</t>
  </si>
  <si>
    <t>聘请护林员，建立林区管护员基层管护队伍，实行森林草原资源网格化管理。</t>
  </si>
  <si>
    <t>柳城县自然资源和规划局</t>
  </si>
  <si>
    <t>2026年乡村公益性岗位</t>
  </si>
  <si>
    <t>设立180个乡村公益性岗位，按1300元/月给予补贴，聘请脱贫劳动力开展乡村社会治安协管，乡村环境卫生清扫、乡村孤寡老人和留守儿童看护等</t>
  </si>
  <si>
    <t>柳城县人力资源和社会保障局</t>
  </si>
  <si>
    <t>柳城县就业服务中心</t>
  </si>
  <si>
    <t>2026年易地搬迁安置点乡村公益性岗位（易安后扶）</t>
  </si>
  <si>
    <t>对易地扶贫安置点群众进行公益性岗位安置，按2000元/月给予补贴</t>
  </si>
  <si>
    <t>四、巩固三保障项目</t>
  </si>
  <si>
    <t>2026年雨露计划</t>
  </si>
  <si>
    <t>给脱贫户（监测户）家中符合雨露计划补助条件的学生和参加短期技能培训、农村实用技术培训的劳动力予以补助。</t>
  </si>
  <si>
    <t>主要领导：黄相洪                                                       分管领导：李悦溪                                             填表人：叶文彬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</si>
</sst>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[Red]\(0\)"/>
    <numFmt numFmtId="178" formatCode="0_ "/>
  </numFmts>
  <fonts count="5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1"/>
      <name val="Times New Roman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9"/>
      <color rgb="FFFF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20"/>
      <name val="楷体_GB2312"/>
      <charset val="134"/>
    </font>
    <font>
      <i/>
      <sz val="11"/>
      <color indexed="23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33" borderId="0">
      <alignment vertical="center"/>
      <protection locked="0"/>
    </xf>
    <xf numFmtId="0" fontId="50" fillId="0" borderId="0" applyNumberFormat="0" applyFill="0" applyBorder="0" applyAlignment="0" applyProtection="0">
      <alignment vertical="center"/>
    </xf>
    <xf numFmtId="0" fontId="51" fillId="0" borderId="0"/>
    <xf numFmtId="0" fontId="28" fillId="0" borderId="0">
      <alignment vertical="center"/>
    </xf>
    <xf numFmtId="0" fontId="52" fillId="0" borderId="0">
      <alignment vertical="center"/>
    </xf>
    <xf numFmtId="0" fontId="53" fillId="0" borderId="0">
      <protection locked="0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5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0" fontId="13" fillId="0" borderId="0" xfId="51" applyNumberFormat="1" applyFont="1" applyFill="1" applyAlignment="1">
      <alignment horizontal="center" vertical="center" wrapText="1"/>
    </xf>
    <xf numFmtId="0" fontId="13" fillId="0" borderId="0" xfId="51" applyNumberFormat="1" applyFont="1" applyFill="1" applyAlignment="1">
      <alignment horizontal="left" vertical="center" wrapText="1"/>
    </xf>
    <xf numFmtId="176" fontId="13" fillId="0" borderId="0" xfId="51" applyNumberFormat="1" applyFont="1" applyFill="1" applyAlignment="1">
      <alignment horizontal="center" vertical="center" wrapText="1"/>
    </xf>
    <xf numFmtId="0" fontId="10" fillId="0" borderId="1" xfId="51" applyNumberFormat="1" applyFont="1" applyFill="1" applyBorder="1" applyAlignment="1">
      <alignment horizontal="left" vertical="center" wrapText="1"/>
    </xf>
    <xf numFmtId="0" fontId="14" fillId="0" borderId="1" xfId="51" applyNumberFormat="1" applyFont="1" applyFill="1" applyBorder="1" applyAlignment="1">
      <alignment horizontal="left" vertical="center" wrapText="1"/>
    </xf>
    <xf numFmtId="0" fontId="15" fillId="0" borderId="1" xfId="51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" xfId="51" applyNumberFormat="1" applyFont="1" applyFill="1" applyBorder="1" applyAlignment="1">
      <alignment horizontal="left" vertical="center" wrapText="1"/>
    </xf>
    <xf numFmtId="176" fontId="15" fillId="0" borderId="1" xfId="51" applyNumberFormat="1" applyFont="1" applyFill="1" applyBorder="1" applyAlignment="1">
      <alignment vertical="center" wrapText="1"/>
    </xf>
    <xf numFmtId="0" fontId="16" fillId="0" borderId="2" xfId="51" applyNumberFormat="1" applyFont="1" applyFill="1" applyBorder="1" applyAlignment="1">
      <alignment horizontal="center" vertical="center" wrapText="1"/>
    </xf>
    <xf numFmtId="0" fontId="17" fillId="0" borderId="2" xfId="51" applyNumberFormat="1" applyFont="1" applyFill="1" applyBorder="1" applyAlignment="1">
      <alignment horizontal="center" vertical="center" wrapText="1"/>
    </xf>
    <xf numFmtId="176" fontId="16" fillId="0" borderId="3" xfId="51" applyNumberFormat="1" applyFont="1" applyFill="1" applyBorder="1" applyAlignment="1">
      <alignment horizontal="center" vertical="center" wrapText="1"/>
    </xf>
    <xf numFmtId="178" fontId="16" fillId="0" borderId="2" xfId="51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178" fontId="17" fillId="0" borderId="2" xfId="51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2" xfId="51" applyNumberFormat="1" applyFont="1" applyFill="1" applyBorder="1" applyAlignment="1">
      <alignment horizontal="center" vertical="center" wrapText="1"/>
    </xf>
    <xf numFmtId="0" fontId="19" fillId="0" borderId="2" xfId="51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51" applyNumberFormat="1" applyFont="1" applyFill="1" applyBorder="1" applyAlignment="1">
      <alignment horizontal="center" vertical="center" wrapText="1"/>
    </xf>
    <xf numFmtId="0" fontId="20" fillId="0" borderId="2" xfId="51" applyNumberFormat="1" applyFont="1" applyFill="1" applyBorder="1" applyAlignment="1">
      <alignment horizontal="left" vertical="center" wrapText="1"/>
    </xf>
    <xf numFmtId="176" fontId="19" fillId="0" borderId="2" xfId="51" applyNumberFormat="1" applyFont="1" applyFill="1" applyBorder="1" applyAlignment="1">
      <alignment horizontal="center" vertical="center" wrapText="1"/>
    </xf>
    <xf numFmtId="177" fontId="19" fillId="0" borderId="2" xfId="51" applyNumberFormat="1" applyFont="1" applyFill="1" applyBorder="1" applyAlignment="1">
      <alignment horizontal="center" vertical="center" wrapText="1"/>
    </xf>
    <xf numFmtId="0" fontId="21" fillId="0" borderId="2" xfId="51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76" fontId="20" fillId="0" borderId="2" xfId="51" applyNumberFormat="1" applyFont="1" applyFill="1" applyBorder="1" applyAlignment="1">
      <alignment horizontal="center" vertical="center" wrapText="1"/>
    </xf>
    <xf numFmtId="177" fontId="20" fillId="0" borderId="2" xfId="51" applyNumberFormat="1" applyFont="1" applyFill="1" applyBorder="1" applyAlignment="1">
      <alignment horizontal="center" vertical="center" wrapText="1"/>
    </xf>
    <xf numFmtId="0" fontId="22" fillId="0" borderId="5" xfId="51" applyNumberFormat="1" applyFont="1" applyFill="1" applyBorder="1" applyAlignment="1">
      <alignment horizontal="center" vertical="center" wrapText="1"/>
    </xf>
    <xf numFmtId="0" fontId="22" fillId="0" borderId="6" xfId="51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51" applyNumberFormat="1" applyFont="1" applyFill="1" applyBorder="1" applyAlignment="1">
      <alignment horizontal="center" vertical="center" wrapText="1"/>
    </xf>
    <xf numFmtId="0" fontId="23" fillId="0" borderId="2" xfId="51" applyNumberFormat="1" applyFont="1" applyFill="1" applyBorder="1" applyAlignment="1">
      <alignment horizontal="left" vertical="center" wrapText="1"/>
    </xf>
    <xf numFmtId="176" fontId="23" fillId="0" borderId="2" xfId="51" applyNumberFormat="1" applyFont="1" applyFill="1" applyBorder="1" applyAlignment="1">
      <alignment horizontal="center" vertical="center" wrapText="1"/>
    </xf>
    <xf numFmtId="177" fontId="23" fillId="0" borderId="2" xfId="51" applyNumberFormat="1" applyFont="1" applyFill="1" applyBorder="1" applyAlignment="1">
      <alignment horizontal="center" vertical="center" wrapText="1"/>
    </xf>
    <xf numFmtId="0" fontId="15" fillId="0" borderId="2" xfId="51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left" vertical="center" wrapText="1"/>
    </xf>
    <xf numFmtId="176" fontId="11" fillId="0" borderId="2" xfId="51" applyNumberFormat="1" applyFont="1" applyFill="1" applyBorder="1" applyAlignment="1">
      <alignment horizontal="center" vertical="center" wrapText="1"/>
    </xf>
    <xf numFmtId="0" fontId="15" fillId="0" borderId="2" xfId="51" applyNumberFormat="1" applyFont="1" applyFill="1" applyBorder="1" applyAlignment="1">
      <alignment horizontal="left" vertical="center" wrapText="1"/>
    </xf>
    <xf numFmtId="0" fontId="12" fillId="0" borderId="2" xfId="5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51" applyNumberFormat="1" applyFont="1" applyFill="1" applyBorder="1" applyAlignment="1">
      <alignment horizontal="left" vertical="center" wrapText="1"/>
    </xf>
    <xf numFmtId="176" fontId="12" fillId="0" borderId="2" xfId="5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7" fontId="11" fillId="0" borderId="2" xfId="51" applyNumberFormat="1" applyFont="1" applyFill="1" applyBorder="1" applyAlignment="1">
      <alignment horizontal="center" vertical="center" wrapText="1"/>
    </xf>
    <xf numFmtId="177" fontId="12" fillId="0" borderId="2" xfId="51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5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2" xfId="51" applyFont="1" applyFill="1" applyBorder="1" applyAlignment="1">
      <alignment horizontal="center" vertical="center" wrapText="1"/>
    </xf>
    <xf numFmtId="0" fontId="24" fillId="0" borderId="2" xfId="51" applyNumberFormat="1" applyFont="1" applyFill="1" applyBorder="1" applyAlignment="1">
      <alignment horizontal="center" vertical="center" wrapText="1"/>
    </xf>
    <xf numFmtId="0" fontId="22" fillId="0" borderId="2" xfId="51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176" fontId="22" fillId="0" borderId="2" xfId="51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wrapText="1"/>
    </xf>
    <xf numFmtId="176" fontId="21" fillId="0" borderId="2" xfId="5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财政支出对上级的依赖程度" xfId="49"/>
    <cellStyle name="Explanatory Text 2" xfId="50"/>
    <cellStyle name="常规_Sheet1" xfId="51"/>
    <cellStyle name="常规 13" xfId="52"/>
    <cellStyle name="常规 23" xfId="53"/>
    <cellStyle name="常规 2 73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635635</xdr:colOff>
      <xdr:row>36</xdr:row>
      <xdr:rowOff>215265</xdr:rowOff>
    </xdr:from>
    <xdr:to>
      <xdr:col>0</xdr:col>
      <xdr:colOff>664210</xdr:colOff>
      <xdr:row>37</xdr:row>
      <xdr:rowOff>128270</xdr:rowOff>
    </xdr:to>
    <xdr:pic>
      <xdr:nvPicPr>
        <xdr:cNvPr id="3" name="Picture 5579" descr="clip_image9318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635635" y="16480790"/>
          <a:ext cx="28575" cy="357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view="pageBreakPreview" zoomScaleNormal="115" workbookViewId="0">
      <selection activeCell="F11" sqref="F11"/>
    </sheetView>
  </sheetViews>
  <sheetFormatPr defaultColWidth="9" defaultRowHeight="13.5"/>
  <cols>
    <col min="1" max="1" width="9" style="10"/>
    <col min="2" max="2" width="28.125" style="5" customWidth="1"/>
    <col min="3" max="3" width="9" style="5"/>
    <col min="4" max="4" width="5.725" style="5" customWidth="1"/>
    <col min="5" max="5" width="7.35" style="11" customWidth="1"/>
    <col min="6" max="6" width="16" style="11"/>
    <col min="7" max="7" width="40.325" style="12" customWidth="1"/>
    <col min="8" max="8" width="11.5" style="11" customWidth="1"/>
    <col min="9" max="9" width="12" style="11" customWidth="1"/>
    <col min="10" max="10" width="10.125" style="13" customWidth="1"/>
    <col min="11" max="11" width="12.75" style="5" customWidth="1"/>
    <col min="12" max="12" width="14.0166666666667" style="5" customWidth="1"/>
    <col min="13" max="16384" width="9" style="5"/>
  </cols>
  <sheetData>
    <row r="1" ht="22" customHeight="1" spans="1:12">
      <c r="A1" s="14" t="s">
        <v>0</v>
      </c>
      <c r="B1" s="14"/>
      <c r="C1" s="14"/>
      <c r="D1" s="14"/>
      <c r="E1" s="15"/>
      <c r="F1" s="15"/>
      <c r="G1" s="16"/>
      <c r="H1" s="17"/>
      <c r="I1" s="18"/>
      <c r="J1" s="19"/>
      <c r="K1" s="20"/>
      <c r="L1" s="15"/>
    </row>
    <row r="2" ht="22.5" spans="1:12">
      <c r="A2" s="21" t="s">
        <v>1</v>
      </c>
      <c r="B2" s="21"/>
      <c r="C2" s="21"/>
      <c r="D2" s="21"/>
      <c r="E2" s="21"/>
      <c r="F2" s="21"/>
      <c r="G2" s="22"/>
      <c r="H2" s="21"/>
      <c r="I2" s="21"/>
      <c r="J2" s="23"/>
      <c r="K2" s="21"/>
      <c r="L2" s="21"/>
    </row>
    <row r="3" ht="18" customHeight="1" spans="1:12">
      <c r="A3" s="24" t="s">
        <v>2</v>
      </c>
      <c r="B3" s="25"/>
      <c r="C3" s="26"/>
      <c r="D3" s="27"/>
      <c r="E3" s="26"/>
      <c r="F3" s="26"/>
      <c r="G3" s="28"/>
      <c r="H3" s="26"/>
      <c r="I3" s="26"/>
      <c r="J3" s="29"/>
      <c r="K3" s="26"/>
      <c r="L3" s="26"/>
    </row>
    <row r="4" s="1" customFormat="1" spans="1:12">
      <c r="A4" s="30" t="s">
        <v>3</v>
      </c>
      <c r="B4" s="31"/>
      <c r="C4" s="30" t="s">
        <v>4</v>
      </c>
      <c r="D4" s="30" t="s">
        <v>5</v>
      </c>
      <c r="E4" s="30" t="s">
        <v>6</v>
      </c>
      <c r="F4" s="31"/>
      <c r="G4" s="30" t="s">
        <v>7</v>
      </c>
      <c r="H4" s="30" t="s">
        <v>8</v>
      </c>
      <c r="I4" s="31"/>
      <c r="J4" s="32" t="s">
        <v>9</v>
      </c>
      <c r="K4" s="33" t="s">
        <v>10</v>
      </c>
      <c r="L4" s="34" t="s">
        <v>11</v>
      </c>
    </row>
    <row r="5" s="1" customFormat="1" ht="36" customHeight="1" spans="1:12">
      <c r="A5" s="31"/>
      <c r="B5" s="31"/>
      <c r="C5" s="31"/>
      <c r="D5" s="31"/>
      <c r="E5" s="30" t="s">
        <v>12</v>
      </c>
      <c r="F5" s="30" t="s">
        <v>13</v>
      </c>
      <c r="G5" s="31"/>
      <c r="H5" s="30" t="s">
        <v>14</v>
      </c>
      <c r="I5" s="30" t="s">
        <v>15</v>
      </c>
      <c r="J5" s="35"/>
      <c r="K5" s="36"/>
      <c r="L5" s="37"/>
    </row>
    <row r="6" s="2" customFormat="1" ht="22" customHeight="1" spans="1:12">
      <c r="A6" s="38" t="s">
        <v>16</v>
      </c>
      <c r="B6" s="39"/>
      <c r="C6" s="40"/>
      <c r="D6" s="41"/>
      <c r="E6" s="42">
        <f>E7+E66+E74+E26</f>
        <v>58</v>
      </c>
      <c r="F6" s="42">
        <f>F7+F66+F74+F26</f>
        <v>7089.43</v>
      </c>
      <c r="G6" s="43"/>
      <c r="H6" s="42">
        <f t="shared" ref="E6:I6" si="0">H7+H66+H74+H26</f>
        <v>3269</v>
      </c>
      <c r="I6" s="42">
        <f t="shared" si="0"/>
        <v>2491</v>
      </c>
      <c r="J6" s="44"/>
      <c r="K6" s="45"/>
      <c r="L6" s="39"/>
    </row>
    <row r="7" s="3" customFormat="1" ht="19" customHeight="1" spans="1:12">
      <c r="A7" s="46" t="s">
        <v>17</v>
      </c>
      <c r="B7" s="42"/>
      <c r="C7" s="47"/>
      <c r="D7" s="48"/>
      <c r="E7" s="42">
        <f>E8+E12+E17</f>
        <v>15</v>
      </c>
      <c r="F7" s="42">
        <f>F8+F12+F17</f>
        <v>7009.3</v>
      </c>
      <c r="G7" s="43"/>
      <c r="H7" s="42">
        <f>H8+H12+H17</f>
        <v>2051</v>
      </c>
      <c r="I7" s="42">
        <f>I8+I12+I17</f>
        <v>1339.82</v>
      </c>
      <c r="J7" s="49"/>
      <c r="K7" s="50"/>
      <c r="L7" s="42"/>
    </row>
    <row r="8" s="4" customFormat="1" ht="12.75" spans="1:12">
      <c r="A8" s="51" t="s">
        <v>18</v>
      </c>
      <c r="B8" s="52"/>
      <c r="C8" s="53"/>
      <c r="D8" s="54"/>
      <c r="E8" s="55">
        <f>SUM(E9:E11)</f>
        <v>3</v>
      </c>
      <c r="F8" s="55"/>
      <c r="G8" s="56"/>
      <c r="H8" s="55">
        <f>SUM(H9:H11)</f>
        <v>1312</v>
      </c>
      <c r="I8" s="55">
        <f>SUM(I9:I11)</f>
        <v>332.82</v>
      </c>
      <c r="J8" s="57"/>
      <c r="K8" s="58"/>
      <c r="L8" s="55"/>
    </row>
    <row r="9" s="5" customFormat="1" ht="30" customHeight="1" spans="1:12">
      <c r="A9" s="30">
        <v>1</v>
      </c>
      <c r="B9" s="59" t="s">
        <v>19</v>
      </c>
      <c r="C9" s="60" t="s">
        <v>20</v>
      </c>
      <c r="D9" s="60" t="s">
        <v>21</v>
      </c>
      <c r="E9" s="59">
        <v>1</v>
      </c>
      <c r="F9" s="59"/>
      <c r="G9" s="61" t="s">
        <v>22</v>
      </c>
      <c r="H9" s="59">
        <v>1312</v>
      </c>
      <c r="I9" s="59"/>
      <c r="J9" s="62" t="s">
        <v>23</v>
      </c>
      <c r="K9" s="62" t="s">
        <v>23</v>
      </c>
      <c r="L9" s="60"/>
    </row>
    <row r="10" s="1" customFormat="1" ht="36" customHeight="1" spans="1:12">
      <c r="A10" s="30">
        <v>2</v>
      </c>
      <c r="B10" s="59" t="s">
        <v>24</v>
      </c>
      <c r="C10" s="60" t="s">
        <v>20</v>
      </c>
      <c r="D10" s="60" t="s">
        <v>21</v>
      </c>
      <c r="E10" s="59">
        <v>1</v>
      </c>
      <c r="F10" s="59"/>
      <c r="G10" s="63" t="s">
        <v>25</v>
      </c>
      <c r="H10" s="59"/>
      <c r="I10" s="59">
        <f>363-90-11.6-8.58</f>
        <v>252.82</v>
      </c>
      <c r="J10" s="62" t="s">
        <v>23</v>
      </c>
      <c r="K10" s="62" t="s">
        <v>23</v>
      </c>
      <c r="L10" s="60"/>
    </row>
    <row r="11" s="5" customFormat="1" ht="43" customHeight="1" spans="1:12">
      <c r="A11" s="30">
        <v>3</v>
      </c>
      <c r="B11" s="59" t="s">
        <v>26</v>
      </c>
      <c r="C11" s="60" t="s">
        <v>20</v>
      </c>
      <c r="D11" s="60" t="s">
        <v>21</v>
      </c>
      <c r="E11" s="59">
        <v>1</v>
      </c>
      <c r="F11" s="59"/>
      <c r="G11" s="61" t="s">
        <v>27</v>
      </c>
      <c r="H11" s="59"/>
      <c r="I11" s="59">
        <v>80</v>
      </c>
      <c r="J11" s="62" t="s">
        <v>23</v>
      </c>
      <c r="K11" s="62" t="s">
        <v>23</v>
      </c>
      <c r="L11" s="60"/>
    </row>
    <row r="12" s="6" customFormat="1" ht="14" customHeight="1" spans="1:12">
      <c r="A12" s="51" t="s">
        <v>28</v>
      </c>
      <c r="B12" s="52"/>
      <c r="C12" s="64"/>
      <c r="D12" s="65"/>
      <c r="E12" s="55">
        <f>SUM(E13:E16)</f>
        <v>4</v>
      </c>
      <c r="F12" s="55">
        <f>SUM(F13:F16)</f>
        <v>4500</v>
      </c>
      <c r="G12" s="66"/>
      <c r="H12" s="55">
        <f>SUM(H13:H16)</f>
        <v>560</v>
      </c>
      <c r="I12" s="55">
        <f>SUM(I13:I16)</f>
        <v>280</v>
      </c>
      <c r="J12" s="67"/>
      <c r="K12" s="67"/>
      <c r="L12" s="64"/>
    </row>
    <row r="13" s="5" customFormat="1" ht="60" customHeight="1" spans="1:12">
      <c r="A13" s="30">
        <v>4</v>
      </c>
      <c r="B13" s="60" t="s">
        <v>29</v>
      </c>
      <c r="C13" s="60" t="s">
        <v>20</v>
      </c>
      <c r="D13" s="68" t="s">
        <v>21</v>
      </c>
      <c r="E13" s="59">
        <v>1</v>
      </c>
      <c r="F13" s="59">
        <v>200</v>
      </c>
      <c r="G13" s="61" t="s">
        <v>30</v>
      </c>
      <c r="H13" s="59">
        <v>280</v>
      </c>
      <c r="I13" s="59"/>
      <c r="J13" s="62" t="s">
        <v>23</v>
      </c>
      <c r="K13" s="69" t="s">
        <v>31</v>
      </c>
      <c r="L13" s="60" t="s">
        <v>32</v>
      </c>
    </row>
    <row r="14" s="5" customFormat="1" ht="64" customHeight="1" spans="1:12">
      <c r="A14" s="30">
        <v>5</v>
      </c>
      <c r="B14" s="60" t="s">
        <v>33</v>
      </c>
      <c r="C14" s="60" t="s">
        <v>20</v>
      </c>
      <c r="D14" s="68" t="s">
        <v>21</v>
      </c>
      <c r="E14" s="59">
        <v>1</v>
      </c>
      <c r="F14" s="59">
        <v>2800</v>
      </c>
      <c r="G14" s="61" t="s">
        <v>34</v>
      </c>
      <c r="H14" s="59">
        <v>280</v>
      </c>
      <c r="I14" s="59"/>
      <c r="J14" s="62" t="s">
        <v>23</v>
      </c>
      <c r="K14" s="69" t="s">
        <v>35</v>
      </c>
      <c r="L14" s="60" t="s">
        <v>32</v>
      </c>
    </row>
    <row r="15" s="5" customFormat="1" ht="57" customHeight="1" spans="1:12">
      <c r="A15" s="30">
        <v>6</v>
      </c>
      <c r="B15" s="60" t="s">
        <v>36</v>
      </c>
      <c r="C15" s="60" t="s">
        <v>20</v>
      </c>
      <c r="D15" s="68" t="s">
        <v>21</v>
      </c>
      <c r="E15" s="59">
        <v>1</v>
      </c>
      <c r="F15" s="59">
        <v>1000</v>
      </c>
      <c r="G15" s="61" t="s">
        <v>37</v>
      </c>
      <c r="H15" s="59"/>
      <c r="I15" s="59">
        <v>140</v>
      </c>
      <c r="J15" s="62" t="s">
        <v>23</v>
      </c>
      <c r="K15" s="69" t="s">
        <v>31</v>
      </c>
      <c r="L15" s="60" t="s">
        <v>32</v>
      </c>
    </row>
    <row r="16" s="5" customFormat="1" ht="60" customHeight="1" spans="1:12">
      <c r="A16" s="30">
        <v>7</v>
      </c>
      <c r="B16" s="60" t="s">
        <v>38</v>
      </c>
      <c r="C16" s="60" t="s">
        <v>20</v>
      </c>
      <c r="D16" s="68" t="s">
        <v>21</v>
      </c>
      <c r="E16" s="59">
        <v>1</v>
      </c>
      <c r="F16" s="59">
        <v>500</v>
      </c>
      <c r="G16" s="61" t="s">
        <v>39</v>
      </c>
      <c r="H16" s="59"/>
      <c r="I16" s="59">
        <v>140</v>
      </c>
      <c r="J16" s="62" t="s">
        <v>23</v>
      </c>
      <c r="K16" s="69" t="s">
        <v>31</v>
      </c>
      <c r="L16" s="60" t="s">
        <v>32</v>
      </c>
    </row>
    <row r="17" s="6" customFormat="1" ht="16" customHeight="1" spans="1:12">
      <c r="A17" s="51" t="s">
        <v>40</v>
      </c>
      <c r="B17" s="52"/>
      <c r="C17" s="64"/>
      <c r="D17" s="65"/>
      <c r="E17" s="55">
        <f>SUM(E18:E25)</f>
        <v>8</v>
      </c>
      <c r="F17" s="55">
        <f>SUM(F18:F25)</f>
        <v>2509.3</v>
      </c>
      <c r="G17" s="66"/>
      <c r="H17" s="55">
        <f>SUM(H18:H25)</f>
        <v>179</v>
      </c>
      <c r="I17" s="55">
        <f>SUM(I18:I25)</f>
        <v>727</v>
      </c>
      <c r="J17" s="67"/>
      <c r="K17" s="70"/>
      <c r="L17" s="64"/>
    </row>
    <row r="18" s="5" customFormat="1" ht="57" customHeight="1" spans="1:12">
      <c r="A18" s="30">
        <v>8</v>
      </c>
      <c r="B18" s="71" t="s">
        <v>41</v>
      </c>
      <c r="C18" s="60" t="s">
        <v>20</v>
      </c>
      <c r="D18" s="68" t="s">
        <v>21</v>
      </c>
      <c r="E18" s="59">
        <v>1</v>
      </c>
      <c r="F18" s="59">
        <v>1.5</v>
      </c>
      <c r="G18" s="72" t="s">
        <v>42</v>
      </c>
      <c r="H18" s="73">
        <v>75</v>
      </c>
      <c r="I18" s="59"/>
      <c r="J18" s="62" t="s">
        <v>43</v>
      </c>
      <c r="K18" s="62" t="s">
        <v>43</v>
      </c>
      <c r="L18" s="60"/>
    </row>
    <row r="19" s="5" customFormat="1" ht="34" customHeight="1" spans="1:12">
      <c r="A19" s="30">
        <v>9</v>
      </c>
      <c r="B19" s="71" t="s">
        <v>44</v>
      </c>
      <c r="C19" s="60" t="s">
        <v>20</v>
      </c>
      <c r="D19" s="68" t="s">
        <v>21</v>
      </c>
      <c r="E19" s="59">
        <v>1</v>
      </c>
      <c r="F19" s="59">
        <v>0.8</v>
      </c>
      <c r="G19" s="72" t="s">
        <v>45</v>
      </c>
      <c r="H19" s="73">
        <v>45</v>
      </c>
      <c r="I19" s="59"/>
      <c r="J19" s="62" t="s">
        <v>23</v>
      </c>
      <c r="K19" s="71" t="s">
        <v>46</v>
      </c>
      <c r="L19" s="60" t="s">
        <v>47</v>
      </c>
    </row>
    <row r="20" s="5" customFormat="1" ht="34" customHeight="1" spans="1:12">
      <c r="A20" s="30">
        <v>10</v>
      </c>
      <c r="B20" s="71" t="s">
        <v>48</v>
      </c>
      <c r="C20" s="60" t="s">
        <v>20</v>
      </c>
      <c r="D20" s="68" t="s">
        <v>21</v>
      </c>
      <c r="E20" s="59">
        <v>1</v>
      </c>
      <c r="F20" s="59">
        <v>0.8</v>
      </c>
      <c r="G20" s="72" t="s">
        <v>49</v>
      </c>
      <c r="H20" s="73">
        <v>59</v>
      </c>
      <c r="I20" s="59"/>
      <c r="J20" s="62" t="s">
        <v>23</v>
      </c>
      <c r="K20" s="71" t="s">
        <v>50</v>
      </c>
      <c r="L20" s="60" t="s">
        <v>47</v>
      </c>
    </row>
    <row r="21" s="5" customFormat="1" ht="34" customHeight="1" spans="1:12">
      <c r="A21" s="30">
        <v>11</v>
      </c>
      <c r="B21" s="71" t="s">
        <v>51</v>
      </c>
      <c r="C21" s="60" t="s">
        <v>20</v>
      </c>
      <c r="D21" s="68" t="s">
        <v>21</v>
      </c>
      <c r="E21" s="59">
        <v>1</v>
      </c>
      <c r="F21" s="59">
        <v>1500</v>
      </c>
      <c r="G21" s="72" t="s">
        <v>52</v>
      </c>
      <c r="H21" s="73"/>
      <c r="I21" s="59">
        <v>120</v>
      </c>
      <c r="J21" s="62" t="s">
        <v>53</v>
      </c>
      <c r="K21" s="71" t="s">
        <v>31</v>
      </c>
      <c r="L21" s="60"/>
    </row>
    <row r="22" s="5" customFormat="1" ht="34" customHeight="1" spans="1:12">
      <c r="A22" s="30">
        <v>12</v>
      </c>
      <c r="B22" s="71" t="s">
        <v>54</v>
      </c>
      <c r="C22" s="60" t="s">
        <v>20</v>
      </c>
      <c r="D22" s="68" t="s">
        <v>21</v>
      </c>
      <c r="E22" s="59">
        <v>1</v>
      </c>
      <c r="F22" s="59">
        <v>1000</v>
      </c>
      <c r="G22" s="72" t="s">
        <v>55</v>
      </c>
      <c r="H22" s="73"/>
      <c r="I22" s="59">
        <v>210</v>
      </c>
      <c r="J22" s="62" t="s">
        <v>53</v>
      </c>
      <c r="K22" s="71" t="s">
        <v>56</v>
      </c>
      <c r="L22" s="60"/>
    </row>
    <row r="23" s="5" customFormat="1" ht="34" customHeight="1" spans="1:12">
      <c r="A23" s="30">
        <v>13</v>
      </c>
      <c r="B23" s="71" t="s">
        <v>57</v>
      </c>
      <c r="C23" s="60" t="s">
        <v>20</v>
      </c>
      <c r="D23" s="68" t="s">
        <v>21</v>
      </c>
      <c r="E23" s="59">
        <v>1</v>
      </c>
      <c r="F23" s="59">
        <v>4</v>
      </c>
      <c r="G23" s="72" t="s">
        <v>58</v>
      </c>
      <c r="H23" s="73"/>
      <c r="I23" s="59">
        <v>300</v>
      </c>
      <c r="J23" s="62" t="s">
        <v>53</v>
      </c>
      <c r="K23" s="71" t="s">
        <v>59</v>
      </c>
      <c r="L23" s="60"/>
    </row>
    <row r="24" s="5" customFormat="1" ht="34" customHeight="1" spans="1:12">
      <c r="A24" s="30">
        <v>14</v>
      </c>
      <c r="B24" s="71" t="s">
        <v>60</v>
      </c>
      <c r="C24" s="60" t="s">
        <v>20</v>
      </c>
      <c r="D24" s="68" t="s">
        <v>21</v>
      </c>
      <c r="E24" s="59">
        <v>1</v>
      </c>
      <c r="F24" s="59">
        <v>0.8</v>
      </c>
      <c r="G24" s="72" t="s">
        <v>61</v>
      </c>
      <c r="H24" s="73"/>
      <c r="I24" s="59">
        <v>42</v>
      </c>
      <c r="J24" s="62" t="s">
        <v>23</v>
      </c>
      <c r="K24" s="71" t="s">
        <v>62</v>
      </c>
      <c r="L24" s="60" t="s">
        <v>47</v>
      </c>
    </row>
    <row r="25" s="5" customFormat="1" ht="43" customHeight="1" spans="1:12">
      <c r="A25" s="30">
        <v>15</v>
      </c>
      <c r="B25" s="71" t="s">
        <v>63</v>
      </c>
      <c r="C25" s="60" t="s">
        <v>20</v>
      </c>
      <c r="D25" s="68" t="s">
        <v>21</v>
      </c>
      <c r="E25" s="59">
        <v>1</v>
      </c>
      <c r="F25" s="59">
        <v>1.4</v>
      </c>
      <c r="G25" s="72" t="s">
        <v>64</v>
      </c>
      <c r="H25" s="73"/>
      <c r="I25" s="59">
        <v>55</v>
      </c>
      <c r="J25" s="62" t="s">
        <v>23</v>
      </c>
      <c r="K25" s="62" t="s">
        <v>65</v>
      </c>
      <c r="L25" s="60" t="s">
        <v>47</v>
      </c>
    </row>
    <row r="26" s="7" customFormat="1" ht="19" customHeight="1" spans="1:12">
      <c r="A26" s="74" t="s">
        <v>66</v>
      </c>
      <c r="B26" s="47"/>
      <c r="C26" s="47"/>
      <c r="D26" s="48"/>
      <c r="E26" s="42">
        <f t="shared" ref="E26:I26" si="1">E27+E35</f>
        <v>35</v>
      </c>
      <c r="F26" s="42">
        <f t="shared" si="1"/>
        <v>80.13</v>
      </c>
      <c r="G26" s="43"/>
      <c r="H26" s="42">
        <f>H27+H35+H33</f>
        <v>325.6</v>
      </c>
      <c r="I26" s="42">
        <f>I27+I35+I33</f>
        <v>1041</v>
      </c>
      <c r="J26" s="49"/>
      <c r="K26" s="75"/>
      <c r="L26" s="42"/>
    </row>
    <row r="27" s="6" customFormat="1" ht="18" customHeight="1" spans="1:12">
      <c r="A27" s="76" t="s">
        <v>67</v>
      </c>
      <c r="B27" s="77"/>
      <c r="C27" s="53"/>
      <c r="D27" s="54"/>
      <c r="E27" s="55">
        <f>SUM(E28:E32)</f>
        <v>5</v>
      </c>
      <c r="F27" s="55">
        <f>SUM(F28:F32)</f>
        <v>6.83</v>
      </c>
      <c r="G27" s="56"/>
      <c r="H27" s="55">
        <f>SUM(H28:H32)</f>
        <v>80</v>
      </c>
      <c r="I27" s="55">
        <f>SUM(I28:I32)</f>
        <v>361.46</v>
      </c>
      <c r="J27" s="57"/>
      <c r="K27" s="78"/>
      <c r="L27" s="55"/>
    </row>
    <row r="28" s="5" customFormat="1" ht="65" customHeight="1" spans="1:12">
      <c r="A28" s="30">
        <v>16</v>
      </c>
      <c r="B28" s="71" t="s">
        <v>68</v>
      </c>
      <c r="C28" s="60" t="s">
        <v>20</v>
      </c>
      <c r="D28" s="68" t="s">
        <v>21</v>
      </c>
      <c r="E28" s="59">
        <v>1</v>
      </c>
      <c r="F28" s="59">
        <v>1.87</v>
      </c>
      <c r="G28" s="72" t="s">
        <v>69</v>
      </c>
      <c r="H28" s="73">
        <v>80</v>
      </c>
      <c r="I28" s="59"/>
      <c r="J28" s="62" t="s">
        <v>43</v>
      </c>
      <c r="K28" s="62" t="s">
        <v>43</v>
      </c>
      <c r="L28" s="60"/>
    </row>
    <row r="29" s="5" customFormat="1" ht="39" customHeight="1" spans="1:12">
      <c r="A29" s="30">
        <v>17</v>
      </c>
      <c r="B29" s="71" t="s">
        <v>70</v>
      </c>
      <c r="C29" s="60" t="s">
        <v>20</v>
      </c>
      <c r="D29" s="68" t="s">
        <v>21</v>
      </c>
      <c r="E29" s="59">
        <v>1</v>
      </c>
      <c r="F29" s="59">
        <v>1</v>
      </c>
      <c r="G29" s="72" t="s">
        <v>71</v>
      </c>
      <c r="H29" s="73"/>
      <c r="I29" s="59">
        <v>48.46</v>
      </c>
      <c r="J29" s="62" t="s">
        <v>72</v>
      </c>
      <c r="K29" s="62" t="s">
        <v>35</v>
      </c>
      <c r="L29" s="60"/>
    </row>
    <row r="30" s="5" customFormat="1" ht="41" customHeight="1" spans="1:12">
      <c r="A30" s="30">
        <v>18</v>
      </c>
      <c r="B30" s="71" t="s">
        <v>73</v>
      </c>
      <c r="C30" s="60" t="s">
        <v>20</v>
      </c>
      <c r="D30" s="68" t="s">
        <v>21</v>
      </c>
      <c r="E30" s="59">
        <v>1</v>
      </c>
      <c r="F30" s="59">
        <v>1</v>
      </c>
      <c r="G30" s="72" t="s">
        <v>74</v>
      </c>
      <c r="H30" s="73"/>
      <c r="I30" s="59">
        <v>160</v>
      </c>
      <c r="J30" s="62" t="s">
        <v>72</v>
      </c>
      <c r="K30" s="62" t="s">
        <v>75</v>
      </c>
      <c r="L30" s="60"/>
    </row>
    <row r="31" s="5" customFormat="1" ht="53" customHeight="1" spans="1:12">
      <c r="A31" s="30">
        <v>19</v>
      </c>
      <c r="B31" s="71" t="s">
        <v>76</v>
      </c>
      <c r="C31" s="60" t="s">
        <v>20</v>
      </c>
      <c r="D31" s="68" t="s">
        <v>21</v>
      </c>
      <c r="E31" s="59">
        <v>1</v>
      </c>
      <c r="F31" s="59">
        <v>1.86</v>
      </c>
      <c r="G31" s="72" t="s">
        <v>77</v>
      </c>
      <c r="H31" s="73"/>
      <c r="I31" s="59">
        <v>95</v>
      </c>
      <c r="J31" s="62" t="s">
        <v>23</v>
      </c>
      <c r="K31" s="62" t="s">
        <v>78</v>
      </c>
      <c r="L31" s="60" t="s">
        <v>47</v>
      </c>
    </row>
    <row r="32" s="8" customFormat="1" ht="53" customHeight="1" spans="1:12">
      <c r="A32" s="30">
        <v>20</v>
      </c>
      <c r="B32" s="71" t="s">
        <v>79</v>
      </c>
      <c r="C32" s="60" t="s">
        <v>20</v>
      </c>
      <c r="D32" s="68" t="s">
        <v>21</v>
      </c>
      <c r="E32" s="59">
        <v>1</v>
      </c>
      <c r="F32" s="59">
        <v>1.1</v>
      </c>
      <c r="G32" s="72" t="s">
        <v>80</v>
      </c>
      <c r="H32" s="73"/>
      <c r="I32" s="59">
        <v>58</v>
      </c>
      <c r="J32" s="62" t="s">
        <v>23</v>
      </c>
      <c r="K32" s="62" t="s">
        <v>81</v>
      </c>
      <c r="L32" s="79"/>
    </row>
    <row r="33" s="4" customFormat="1" ht="22" customHeight="1" spans="1:12">
      <c r="A33" s="76" t="s">
        <v>82</v>
      </c>
      <c r="B33" s="77"/>
      <c r="C33" s="53"/>
      <c r="D33" s="54"/>
      <c r="E33" s="55">
        <f>SUM(E34:E38)</f>
        <v>34</v>
      </c>
      <c r="F33" s="55">
        <f>SUM(F35:F38)</f>
        <v>83.3</v>
      </c>
      <c r="G33" s="56"/>
      <c r="H33" s="55">
        <f>SUM(H34)</f>
        <v>75</v>
      </c>
      <c r="I33" s="55">
        <f>SUM(I34)</f>
        <v>0</v>
      </c>
      <c r="J33" s="57"/>
      <c r="K33" s="78"/>
      <c r="L33" s="55"/>
    </row>
    <row r="34" s="5" customFormat="1" ht="51" customHeight="1" spans="1:12">
      <c r="A34" s="30">
        <v>21</v>
      </c>
      <c r="B34" s="71" t="s">
        <v>83</v>
      </c>
      <c r="C34" s="60" t="s">
        <v>20</v>
      </c>
      <c r="D34" s="68" t="s">
        <v>21</v>
      </c>
      <c r="E34" s="59">
        <v>1</v>
      </c>
      <c r="F34" s="59">
        <v>2.148</v>
      </c>
      <c r="G34" s="72" t="s">
        <v>84</v>
      </c>
      <c r="H34" s="73">
        <v>75</v>
      </c>
      <c r="I34" s="59"/>
      <c r="J34" s="62" t="s">
        <v>43</v>
      </c>
      <c r="K34" s="62" t="s">
        <v>43</v>
      </c>
      <c r="L34" s="60"/>
    </row>
    <row r="35" s="5" customFormat="1" ht="35" customHeight="1" spans="1:12">
      <c r="A35" s="76" t="s">
        <v>85</v>
      </c>
      <c r="B35" s="77"/>
      <c r="C35" s="80"/>
      <c r="D35" s="81"/>
      <c r="E35" s="55">
        <f>SUM(E36:E65)</f>
        <v>30</v>
      </c>
      <c r="F35" s="55">
        <f>SUM(F36:F65)</f>
        <v>73.3</v>
      </c>
      <c r="G35" s="82"/>
      <c r="H35" s="55">
        <f>SUM(H36:H65)</f>
        <v>170.6</v>
      </c>
      <c r="I35" s="55">
        <f>SUM(I36:I65)</f>
        <v>679.54</v>
      </c>
      <c r="J35" s="83"/>
      <c r="K35" s="83"/>
      <c r="L35" s="80"/>
    </row>
    <row r="36" s="5" customFormat="1" ht="35" customHeight="1" spans="1:12">
      <c r="A36" s="30">
        <v>22</v>
      </c>
      <c r="B36" s="84" t="s">
        <v>86</v>
      </c>
      <c r="C36" s="60" t="s">
        <v>20</v>
      </c>
      <c r="D36" s="60" t="s">
        <v>21</v>
      </c>
      <c r="E36" s="59">
        <v>1</v>
      </c>
      <c r="F36" s="59">
        <v>5</v>
      </c>
      <c r="G36" s="85" t="s">
        <v>87</v>
      </c>
      <c r="H36" s="59">
        <v>50</v>
      </c>
      <c r="I36" s="59"/>
      <c r="J36" s="62" t="s">
        <v>88</v>
      </c>
      <c r="K36" s="62" t="s">
        <v>89</v>
      </c>
      <c r="L36" s="60"/>
    </row>
    <row r="37" s="5" customFormat="1" ht="35" customHeight="1" spans="1:12">
      <c r="A37" s="30">
        <v>23</v>
      </c>
      <c r="B37" s="84" t="s">
        <v>90</v>
      </c>
      <c r="C37" s="60" t="s">
        <v>20</v>
      </c>
      <c r="D37" s="60" t="s">
        <v>21</v>
      </c>
      <c r="E37" s="59">
        <v>1</v>
      </c>
      <c r="F37" s="59">
        <v>1</v>
      </c>
      <c r="G37" s="85" t="s">
        <v>91</v>
      </c>
      <c r="H37" s="59">
        <v>15</v>
      </c>
      <c r="I37" s="59"/>
      <c r="J37" s="62" t="s">
        <v>88</v>
      </c>
      <c r="K37" s="62" t="s">
        <v>89</v>
      </c>
      <c r="L37" s="60"/>
    </row>
    <row r="38" s="5" customFormat="1" ht="35" customHeight="1" spans="1:12">
      <c r="A38" s="30">
        <v>24</v>
      </c>
      <c r="B38" s="86" t="s">
        <v>92</v>
      </c>
      <c r="C38" s="60" t="s">
        <v>20</v>
      </c>
      <c r="D38" s="60" t="s">
        <v>21</v>
      </c>
      <c r="E38" s="59">
        <v>1</v>
      </c>
      <c r="F38" s="59">
        <v>4</v>
      </c>
      <c r="G38" s="85" t="s">
        <v>93</v>
      </c>
      <c r="H38" s="59">
        <v>20</v>
      </c>
      <c r="I38" s="59"/>
      <c r="J38" s="62" t="s">
        <v>88</v>
      </c>
      <c r="K38" s="62" t="s">
        <v>89</v>
      </c>
      <c r="L38" s="60"/>
    </row>
    <row r="39" s="5" customFormat="1" ht="35" customHeight="1" spans="1:12">
      <c r="A39" s="30">
        <v>25</v>
      </c>
      <c r="B39" s="86" t="s">
        <v>94</v>
      </c>
      <c r="C39" s="60" t="s">
        <v>20</v>
      </c>
      <c r="D39" s="60" t="s">
        <v>21</v>
      </c>
      <c r="E39" s="59">
        <v>1</v>
      </c>
      <c r="F39" s="59">
        <v>1</v>
      </c>
      <c r="G39" s="87" t="s">
        <v>95</v>
      </c>
      <c r="H39" s="59">
        <v>10</v>
      </c>
      <c r="I39" s="59"/>
      <c r="J39" s="62" t="s">
        <v>88</v>
      </c>
      <c r="K39" s="62" t="s">
        <v>89</v>
      </c>
      <c r="L39" s="60"/>
    </row>
    <row r="40" s="5" customFormat="1" ht="35" customHeight="1" spans="1:12">
      <c r="A40" s="30">
        <v>26</v>
      </c>
      <c r="B40" s="86" t="s">
        <v>96</v>
      </c>
      <c r="C40" s="60" t="s">
        <v>20</v>
      </c>
      <c r="D40" s="60" t="s">
        <v>21</v>
      </c>
      <c r="E40" s="59">
        <v>1</v>
      </c>
      <c r="F40" s="59">
        <v>1</v>
      </c>
      <c r="G40" s="87" t="s">
        <v>97</v>
      </c>
      <c r="H40" s="59">
        <v>5.6</v>
      </c>
      <c r="I40" s="59"/>
      <c r="J40" s="62" t="s">
        <v>88</v>
      </c>
      <c r="K40" s="62" t="s">
        <v>89</v>
      </c>
      <c r="L40" s="60"/>
    </row>
    <row r="41" s="5" customFormat="1" ht="35" customHeight="1" spans="1:12">
      <c r="A41" s="30">
        <v>27</v>
      </c>
      <c r="B41" s="84" t="s">
        <v>98</v>
      </c>
      <c r="C41" s="60" t="s">
        <v>20</v>
      </c>
      <c r="D41" s="60" t="s">
        <v>21</v>
      </c>
      <c r="E41" s="59">
        <v>1</v>
      </c>
      <c r="F41" s="59">
        <v>1.5</v>
      </c>
      <c r="G41" s="85" t="s">
        <v>99</v>
      </c>
      <c r="H41" s="59">
        <v>40</v>
      </c>
      <c r="I41" s="59"/>
      <c r="J41" s="62" t="s">
        <v>88</v>
      </c>
      <c r="K41" s="62" t="s">
        <v>89</v>
      </c>
      <c r="L41" s="60"/>
    </row>
    <row r="42" s="5" customFormat="1" ht="35" customHeight="1" spans="1:12">
      <c r="A42" s="30">
        <v>28</v>
      </c>
      <c r="B42" s="88" t="s">
        <v>100</v>
      </c>
      <c r="C42" s="60" t="s">
        <v>20</v>
      </c>
      <c r="D42" s="60" t="s">
        <v>21</v>
      </c>
      <c r="E42" s="59">
        <v>1</v>
      </c>
      <c r="F42" s="59">
        <v>1.2</v>
      </c>
      <c r="G42" s="89" t="s">
        <v>101</v>
      </c>
      <c r="H42" s="59">
        <v>20</v>
      </c>
      <c r="I42" s="59"/>
      <c r="J42" s="62" t="s">
        <v>88</v>
      </c>
      <c r="K42" s="62" t="s">
        <v>89</v>
      </c>
      <c r="L42" s="60"/>
    </row>
    <row r="43" s="5" customFormat="1" ht="35" customHeight="1" spans="1:12">
      <c r="A43" s="30">
        <v>29</v>
      </c>
      <c r="B43" s="90" t="s">
        <v>102</v>
      </c>
      <c r="C43" s="60" t="s">
        <v>20</v>
      </c>
      <c r="D43" s="60" t="s">
        <v>21</v>
      </c>
      <c r="E43" s="59">
        <v>1</v>
      </c>
      <c r="F43" s="59">
        <v>1</v>
      </c>
      <c r="G43" s="91" t="s">
        <v>95</v>
      </c>
      <c r="H43" s="59">
        <v>10</v>
      </c>
      <c r="I43" s="59"/>
      <c r="J43" s="62" t="s">
        <v>88</v>
      </c>
      <c r="K43" s="62" t="s">
        <v>89</v>
      </c>
      <c r="L43" s="60"/>
    </row>
    <row r="44" s="5" customFormat="1" ht="35" customHeight="1" spans="1:12">
      <c r="A44" s="30">
        <v>30</v>
      </c>
      <c r="B44" s="84" t="s">
        <v>103</v>
      </c>
      <c r="C44" s="60" t="s">
        <v>20</v>
      </c>
      <c r="D44" s="60" t="s">
        <v>21</v>
      </c>
      <c r="E44" s="59">
        <v>1</v>
      </c>
      <c r="F44" s="59">
        <v>3.6</v>
      </c>
      <c r="G44" s="89" t="s">
        <v>104</v>
      </c>
      <c r="H44" s="59"/>
      <c r="I44" s="59">
        <v>40</v>
      </c>
      <c r="J44" s="62" t="s">
        <v>88</v>
      </c>
      <c r="K44" s="62" t="s">
        <v>89</v>
      </c>
      <c r="L44" s="60"/>
    </row>
    <row r="45" s="5" customFormat="1" ht="35" customHeight="1" spans="1:12">
      <c r="A45" s="30">
        <v>31</v>
      </c>
      <c r="B45" s="84" t="s">
        <v>105</v>
      </c>
      <c r="C45" s="60" t="s">
        <v>20</v>
      </c>
      <c r="D45" s="60" t="s">
        <v>21</v>
      </c>
      <c r="E45" s="59">
        <v>1</v>
      </c>
      <c r="F45" s="59">
        <v>1</v>
      </c>
      <c r="G45" s="89" t="s">
        <v>106</v>
      </c>
      <c r="H45" s="59"/>
      <c r="I45" s="59">
        <v>185.54</v>
      </c>
      <c r="J45" s="62" t="s">
        <v>88</v>
      </c>
      <c r="K45" s="62" t="s">
        <v>89</v>
      </c>
      <c r="L45" s="60"/>
    </row>
    <row r="46" s="5" customFormat="1" ht="35" customHeight="1" spans="1:12">
      <c r="A46" s="30">
        <v>32</v>
      </c>
      <c r="B46" s="84" t="s">
        <v>107</v>
      </c>
      <c r="C46" s="60" t="s">
        <v>20</v>
      </c>
      <c r="D46" s="60" t="s">
        <v>21</v>
      </c>
      <c r="E46" s="59">
        <v>1</v>
      </c>
      <c r="F46" s="59">
        <v>8</v>
      </c>
      <c r="G46" s="85" t="s">
        <v>108</v>
      </c>
      <c r="H46" s="59"/>
      <c r="I46" s="59">
        <v>40</v>
      </c>
      <c r="J46" s="62" t="s">
        <v>88</v>
      </c>
      <c r="K46" s="62" t="s">
        <v>89</v>
      </c>
      <c r="L46" s="60"/>
    </row>
    <row r="47" s="5" customFormat="1" ht="35" customHeight="1" spans="1:12">
      <c r="A47" s="30">
        <v>33</v>
      </c>
      <c r="B47" s="84" t="s">
        <v>109</v>
      </c>
      <c r="C47" s="60" t="s">
        <v>20</v>
      </c>
      <c r="D47" s="60" t="s">
        <v>21</v>
      </c>
      <c r="E47" s="59">
        <v>1</v>
      </c>
      <c r="F47" s="59">
        <v>8</v>
      </c>
      <c r="G47" s="89" t="s">
        <v>110</v>
      </c>
      <c r="H47" s="59"/>
      <c r="I47" s="59">
        <v>35</v>
      </c>
      <c r="J47" s="62" t="s">
        <v>88</v>
      </c>
      <c r="K47" s="62" t="s">
        <v>89</v>
      </c>
      <c r="L47" s="60"/>
    </row>
    <row r="48" s="5" customFormat="1" ht="35" customHeight="1" spans="1:12">
      <c r="A48" s="30">
        <v>34</v>
      </c>
      <c r="B48" s="88" t="s">
        <v>111</v>
      </c>
      <c r="C48" s="60" t="s">
        <v>20</v>
      </c>
      <c r="D48" s="60" t="s">
        <v>21</v>
      </c>
      <c r="E48" s="59">
        <v>1</v>
      </c>
      <c r="F48" s="59">
        <v>1</v>
      </c>
      <c r="G48" s="92" t="s">
        <v>112</v>
      </c>
      <c r="H48" s="59"/>
      <c r="I48" s="59">
        <v>45</v>
      </c>
      <c r="J48" s="62" t="s">
        <v>88</v>
      </c>
      <c r="K48" s="62" t="s">
        <v>89</v>
      </c>
      <c r="L48" s="60"/>
    </row>
    <row r="49" s="5" customFormat="1" ht="35" customHeight="1" spans="1:12">
      <c r="A49" s="30">
        <v>35</v>
      </c>
      <c r="B49" s="86" t="s">
        <v>113</v>
      </c>
      <c r="C49" s="60" t="s">
        <v>20</v>
      </c>
      <c r="D49" s="60" t="s">
        <v>21</v>
      </c>
      <c r="E49" s="59">
        <v>1</v>
      </c>
      <c r="F49" s="59">
        <v>1.7</v>
      </c>
      <c r="G49" s="87" t="s">
        <v>114</v>
      </c>
      <c r="H49" s="59"/>
      <c r="I49" s="59">
        <v>25</v>
      </c>
      <c r="J49" s="62" t="s">
        <v>88</v>
      </c>
      <c r="K49" s="62" t="s">
        <v>89</v>
      </c>
      <c r="L49" s="60"/>
    </row>
    <row r="50" s="5" customFormat="1" ht="35" customHeight="1" spans="1:12">
      <c r="A50" s="30">
        <v>36</v>
      </c>
      <c r="B50" s="86" t="s">
        <v>115</v>
      </c>
      <c r="C50" s="60" t="s">
        <v>20</v>
      </c>
      <c r="D50" s="60" t="s">
        <v>21</v>
      </c>
      <c r="E50" s="59">
        <v>1</v>
      </c>
      <c r="F50" s="59">
        <v>1.5</v>
      </c>
      <c r="G50" s="87" t="s">
        <v>116</v>
      </c>
      <c r="H50" s="59"/>
      <c r="I50" s="59">
        <v>24</v>
      </c>
      <c r="J50" s="62" t="s">
        <v>88</v>
      </c>
      <c r="K50" s="62" t="s">
        <v>89</v>
      </c>
      <c r="L50" s="60"/>
    </row>
    <row r="51" s="5" customFormat="1" ht="35" customHeight="1" spans="1:12">
      <c r="A51" s="30">
        <v>37</v>
      </c>
      <c r="B51" s="86" t="s">
        <v>117</v>
      </c>
      <c r="C51" s="60" t="s">
        <v>20</v>
      </c>
      <c r="D51" s="60" t="s">
        <v>21</v>
      </c>
      <c r="E51" s="59">
        <v>1</v>
      </c>
      <c r="F51" s="59">
        <v>2</v>
      </c>
      <c r="G51" s="89" t="s">
        <v>118</v>
      </c>
      <c r="H51" s="59"/>
      <c r="I51" s="59">
        <v>20</v>
      </c>
      <c r="J51" s="62" t="s">
        <v>88</v>
      </c>
      <c r="K51" s="62" t="s">
        <v>50</v>
      </c>
      <c r="L51" s="60"/>
    </row>
    <row r="52" s="5" customFormat="1" ht="35" customHeight="1" spans="1:12">
      <c r="A52" s="30">
        <v>38</v>
      </c>
      <c r="B52" s="84" t="s">
        <v>119</v>
      </c>
      <c r="C52" s="60" t="s">
        <v>20</v>
      </c>
      <c r="D52" s="60" t="s">
        <v>21</v>
      </c>
      <c r="E52" s="59">
        <v>1</v>
      </c>
      <c r="F52" s="59">
        <v>1</v>
      </c>
      <c r="G52" s="89" t="s">
        <v>120</v>
      </c>
      <c r="H52" s="59"/>
      <c r="I52" s="59">
        <v>10</v>
      </c>
      <c r="J52" s="62" t="s">
        <v>88</v>
      </c>
      <c r="K52" s="62" t="s">
        <v>89</v>
      </c>
      <c r="L52" s="60"/>
    </row>
    <row r="53" s="5" customFormat="1" ht="35" customHeight="1" spans="1:12">
      <c r="A53" s="30">
        <v>39</v>
      </c>
      <c r="B53" s="84" t="s">
        <v>121</v>
      </c>
      <c r="C53" s="60" t="s">
        <v>20</v>
      </c>
      <c r="D53" s="60" t="s">
        <v>21</v>
      </c>
      <c r="E53" s="59">
        <v>1</v>
      </c>
      <c r="F53" s="59">
        <v>1.2</v>
      </c>
      <c r="G53" s="89" t="s">
        <v>122</v>
      </c>
      <c r="H53" s="59"/>
      <c r="I53" s="59">
        <v>22</v>
      </c>
      <c r="J53" s="62" t="s">
        <v>88</v>
      </c>
      <c r="K53" s="62" t="s">
        <v>89</v>
      </c>
      <c r="L53" s="60"/>
    </row>
    <row r="54" s="5" customFormat="1" ht="35" customHeight="1" spans="1:12">
      <c r="A54" s="30">
        <v>40</v>
      </c>
      <c r="B54" s="93" t="s">
        <v>123</v>
      </c>
      <c r="C54" s="60" t="s">
        <v>20</v>
      </c>
      <c r="D54" s="60" t="s">
        <v>21</v>
      </c>
      <c r="E54" s="59">
        <v>1</v>
      </c>
      <c r="F54" s="59">
        <v>1</v>
      </c>
      <c r="G54" s="94" t="s">
        <v>124</v>
      </c>
      <c r="H54" s="59"/>
      <c r="I54" s="59">
        <v>30</v>
      </c>
      <c r="J54" s="62" t="s">
        <v>88</v>
      </c>
      <c r="K54" s="62" t="s">
        <v>89</v>
      </c>
      <c r="L54" s="60"/>
    </row>
    <row r="55" s="5" customFormat="1" ht="35" customHeight="1" spans="1:12">
      <c r="A55" s="30">
        <v>41</v>
      </c>
      <c r="B55" s="86" t="s">
        <v>125</v>
      </c>
      <c r="C55" s="60" t="s">
        <v>20</v>
      </c>
      <c r="D55" s="60" t="s">
        <v>21</v>
      </c>
      <c r="E55" s="59">
        <v>1</v>
      </c>
      <c r="F55" s="59">
        <v>1</v>
      </c>
      <c r="G55" s="87" t="s">
        <v>126</v>
      </c>
      <c r="H55" s="59"/>
      <c r="I55" s="59">
        <v>30</v>
      </c>
      <c r="J55" s="62" t="s">
        <v>88</v>
      </c>
      <c r="K55" s="62" t="s">
        <v>89</v>
      </c>
      <c r="L55" s="60"/>
    </row>
    <row r="56" s="5" customFormat="1" ht="35" customHeight="1" spans="1:12">
      <c r="A56" s="30">
        <v>42</v>
      </c>
      <c r="B56" s="91" t="s">
        <v>127</v>
      </c>
      <c r="C56" s="60" t="s">
        <v>20</v>
      </c>
      <c r="D56" s="60" t="s">
        <v>21</v>
      </c>
      <c r="E56" s="59">
        <v>1</v>
      </c>
      <c r="F56" s="59">
        <v>3.5</v>
      </c>
      <c r="G56" s="91" t="s">
        <v>128</v>
      </c>
      <c r="H56" s="59"/>
      <c r="I56" s="59">
        <v>30</v>
      </c>
      <c r="J56" s="62" t="s">
        <v>88</v>
      </c>
      <c r="K56" s="62" t="s">
        <v>89</v>
      </c>
      <c r="L56" s="60"/>
    </row>
    <row r="57" s="5" customFormat="1" ht="35" customHeight="1" spans="1:12">
      <c r="A57" s="30">
        <v>43</v>
      </c>
      <c r="B57" s="90" t="s">
        <v>129</v>
      </c>
      <c r="C57" s="60" t="s">
        <v>20</v>
      </c>
      <c r="D57" s="60" t="s">
        <v>21</v>
      </c>
      <c r="E57" s="59">
        <v>1</v>
      </c>
      <c r="F57" s="59">
        <v>3.8</v>
      </c>
      <c r="G57" s="91" t="s">
        <v>130</v>
      </c>
      <c r="H57" s="59"/>
      <c r="I57" s="59">
        <v>15</v>
      </c>
      <c r="J57" s="62" t="s">
        <v>88</v>
      </c>
      <c r="K57" s="62" t="s">
        <v>89</v>
      </c>
      <c r="L57" s="60"/>
    </row>
    <row r="58" s="5" customFormat="1" ht="35" customHeight="1" spans="1:12">
      <c r="A58" s="30">
        <v>44</v>
      </c>
      <c r="B58" s="86" t="s">
        <v>131</v>
      </c>
      <c r="C58" s="60" t="s">
        <v>20</v>
      </c>
      <c r="D58" s="60" t="s">
        <v>21</v>
      </c>
      <c r="E58" s="59">
        <v>1</v>
      </c>
      <c r="F58" s="59">
        <v>1</v>
      </c>
      <c r="G58" s="87" t="s">
        <v>132</v>
      </c>
      <c r="H58" s="59"/>
      <c r="I58" s="59">
        <v>5</v>
      </c>
      <c r="J58" s="62" t="s">
        <v>88</v>
      </c>
      <c r="K58" s="62" t="s">
        <v>89</v>
      </c>
      <c r="L58" s="60"/>
    </row>
    <row r="59" s="5" customFormat="1" ht="35" customHeight="1" spans="1:12">
      <c r="A59" s="30">
        <v>45</v>
      </c>
      <c r="B59" s="86" t="s">
        <v>133</v>
      </c>
      <c r="C59" s="60" t="s">
        <v>20</v>
      </c>
      <c r="D59" s="60" t="s">
        <v>21</v>
      </c>
      <c r="E59" s="59">
        <v>1</v>
      </c>
      <c r="F59" s="59">
        <v>2</v>
      </c>
      <c r="G59" s="87" t="s">
        <v>134</v>
      </c>
      <c r="H59" s="59"/>
      <c r="I59" s="59">
        <v>15</v>
      </c>
      <c r="J59" s="62" t="s">
        <v>88</v>
      </c>
      <c r="K59" s="62" t="s">
        <v>89</v>
      </c>
      <c r="L59" s="60"/>
    </row>
    <row r="60" s="5" customFormat="1" ht="35" customHeight="1" spans="1:12">
      <c r="A60" s="30">
        <v>46</v>
      </c>
      <c r="B60" s="86" t="s">
        <v>135</v>
      </c>
      <c r="C60" s="60" t="s">
        <v>20</v>
      </c>
      <c r="D60" s="60" t="s">
        <v>21</v>
      </c>
      <c r="E60" s="59">
        <v>1</v>
      </c>
      <c r="F60" s="59">
        <v>1</v>
      </c>
      <c r="G60" s="89" t="s">
        <v>136</v>
      </c>
      <c r="H60" s="59"/>
      <c r="I60" s="59">
        <v>20</v>
      </c>
      <c r="J60" s="62" t="s">
        <v>88</v>
      </c>
      <c r="K60" s="62" t="s">
        <v>89</v>
      </c>
      <c r="L60" s="60"/>
    </row>
    <row r="61" s="5" customFormat="1" ht="35" customHeight="1" spans="1:12">
      <c r="A61" s="30">
        <v>47</v>
      </c>
      <c r="B61" s="86" t="s">
        <v>137</v>
      </c>
      <c r="C61" s="60" t="s">
        <v>20</v>
      </c>
      <c r="D61" s="60" t="s">
        <v>21</v>
      </c>
      <c r="E61" s="59">
        <v>1</v>
      </c>
      <c r="F61" s="59">
        <v>2.4</v>
      </c>
      <c r="G61" s="87" t="s">
        <v>138</v>
      </c>
      <c r="H61" s="59"/>
      <c r="I61" s="59">
        <v>30</v>
      </c>
      <c r="J61" s="62" t="s">
        <v>88</v>
      </c>
      <c r="K61" s="62" t="s">
        <v>89</v>
      </c>
      <c r="L61" s="60"/>
    </row>
    <row r="62" s="5" customFormat="1" ht="35" customHeight="1" spans="1:12">
      <c r="A62" s="30">
        <v>48</v>
      </c>
      <c r="B62" s="86" t="s">
        <v>139</v>
      </c>
      <c r="C62" s="60" t="s">
        <v>20</v>
      </c>
      <c r="D62" s="60" t="s">
        <v>21</v>
      </c>
      <c r="E62" s="59">
        <v>1</v>
      </c>
      <c r="F62" s="59">
        <v>4.75</v>
      </c>
      <c r="G62" s="87" t="s">
        <v>140</v>
      </c>
      <c r="H62" s="59"/>
      <c r="I62" s="59">
        <v>10</v>
      </c>
      <c r="J62" s="62" t="s">
        <v>88</v>
      </c>
      <c r="K62" s="62" t="s">
        <v>89</v>
      </c>
      <c r="L62" s="60"/>
    </row>
    <row r="63" s="5" customFormat="1" ht="35" customHeight="1" spans="1:12">
      <c r="A63" s="30">
        <v>49</v>
      </c>
      <c r="B63" s="84" t="s">
        <v>141</v>
      </c>
      <c r="C63" s="60" t="s">
        <v>20</v>
      </c>
      <c r="D63" s="60" t="s">
        <v>21</v>
      </c>
      <c r="E63" s="59">
        <v>1</v>
      </c>
      <c r="F63" s="59">
        <v>5.05</v>
      </c>
      <c r="G63" s="85" t="s">
        <v>142</v>
      </c>
      <c r="H63" s="59"/>
      <c r="I63" s="59">
        <v>18</v>
      </c>
      <c r="J63" s="62" t="s">
        <v>88</v>
      </c>
      <c r="K63" s="62" t="s">
        <v>89</v>
      </c>
      <c r="L63" s="60"/>
    </row>
    <row r="64" s="3" customFormat="1" ht="22" customHeight="1" spans="1:12">
      <c r="A64" s="30">
        <v>50</v>
      </c>
      <c r="B64" s="84" t="s">
        <v>143</v>
      </c>
      <c r="C64" s="60" t="s">
        <v>20</v>
      </c>
      <c r="D64" s="60" t="s">
        <v>21</v>
      </c>
      <c r="E64" s="59">
        <v>1</v>
      </c>
      <c r="F64" s="59">
        <v>1.6</v>
      </c>
      <c r="G64" s="85" t="s">
        <v>144</v>
      </c>
      <c r="H64" s="59"/>
      <c r="I64" s="59">
        <v>20</v>
      </c>
      <c r="J64" s="62" t="s">
        <v>88</v>
      </c>
      <c r="K64" s="62" t="s">
        <v>89</v>
      </c>
      <c r="L64" s="60"/>
    </row>
    <row r="65" s="5" customFormat="1" ht="41" customHeight="1" spans="1:12">
      <c r="A65" s="30">
        <v>51</v>
      </c>
      <c r="B65" s="84" t="s">
        <v>145</v>
      </c>
      <c r="C65" s="60" t="s">
        <v>20</v>
      </c>
      <c r="D65" s="60" t="s">
        <v>21</v>
      </c>
      <c r="E65" s="59">
        <v>1</v>
      </c>
      <c r="F65" s="59">
        <v>1.5</v>
      </c>
      <c r="G65" s="85" t="s">
        <v>146</v>
      </c>
      <c r="H65" s="59"/>
      <c r="I65" s="59">
        <v>10</v>
      </c>
      <c r="J65" s="62" t="s">
        <v>88</v>
      </c>
      <c r="K65" s="62" t="s">
        <v>89</v>
      </c>
      <c r="L65" s="60"/>
    </row>
    <row r="66" s="5" customFormat="1" ht="32" customHeight="1" spans="1:12">
      <c r="A66" s="74" t="s">
        <v>147</v>
      </c>
      <c r="B66" s="47"/>
      <c r="C66" s="47"/>
      <c r="D66" s="48"/>
      <c r="E66" s="42">
        <f>SUM(E67:E73)</f>
        <v>7</v>
      </c>
      <c r="F66" s="42">
        <f>SUM(F67:F73)</f>
        <v>0</v>
      </c>
      <c r="G66" s="43"/>
      <c r="H66" s="42">
        <f>SUM(H67:H73)</f>
        <v>762.4</v>
      </c>
      <c r="I66" s="42">
        <f>SUM(I67:I73)</f>
        <v>110.18</v>
      </c>
      <c r="J66" s="49"/>
      <c r="K66" s="75"/>
      <c r="L66" s="42"/>
    </row>
    <row r="67" s="5" customFormat="1" ht="47" customHeight="1" spans="1:12">
      <c r="A67" s="30">
        <v>52</v>
      </c>
      <c r="B67" s="71" t="s">
        <v>148</v>
      </c>
      <c r="C67" s="95" t="s">
        <v>20</v>
      </c>
      <c r="D67" s="68" t="s">
        <v>21</v>
      </c>
      <c r="E67" s="59">
        <v>1</v>
      </c>
      <c r="F67" s="59"/>
      <c r="G67" s="72" t="s">
        <v>149</v>
      </c>
      <c r="H67" s="73"/>
      <c r="I67" s="59">
        <v>90</v>
      </c>
      <c r="J67" s="62" t="s">
        <v>23</v>
      </c>
      <c r="K67" s="62" t="s">
        <v>23</v>
      </c>
      <c r="L67" s="60"/>
    </row>
    <row r="68" s="5" customFormat="1" ht="45" customHeight="1" spans="1:12">
      <c r="A68" s="30">
        <v>53</v>
      </c>
      <c r="B68" s="71" t="s">
        <v>150</v>
      </c>
      <c r="C68" s="95" t="s">
        <v>20</v>
      </c>
      <c r="D68" s="68" t="s">
        <v>21</v>
      </c>
      <c r="E68" s="59">
        <v>1</v>
      </c>
      <c r="F68" s="59"/>
      <c r="G68" s="72" t="s">
        <v>151</v>
      </c>
      <c r="H68" s="73">
        <v>100</v>
      </c>
      <c r="I68" s="59"/>
      <c r="J68" s="62" t="s">
        <v>23</v>
      </c>
      <c r="K68" s="62" t="s">
        <v>23</v>
      </c>
      <c r="L68" s="60"/>
    </row>
    <row r="69" s="5" customFormat="1" ht="90" customHeight="1" spans="1:12">
      <c r="A69" s="30">
        <v>54</v>
      </c>
      <c r="B69" s="71" t="s">
        <v>152</v>
      </c>
      <c r="C69" s="95" t="s">
        <v>20</v>
      </c>
      <c r="D69" s="68" t="s">
        <v>21</v>
      </c>
      <c r="E69" s="59">
        <v>1</v>
      </c>
      <c r="F69" s="59"/>
      <c r="G69" s="72" t="s">
        <v>153</v>
      </c>
      <c r="H69" s="73">
        <f>357.4+90+11.6</f>
        <v>459</v>
      </c>
      <c r="I69" s="59">
        <v>8.58</v>
      </c>
      <c r="J69" s="62" t="s">
        <v>23</v>
      </c>
      <c r="K69" s="62" t="s">
        <v>154</v>
      </c>
      <c r="L69" s="60"/>
    </row>
    <row r="70" s="5" customFormat="1" ht="55" customHeight="1" spans="1:12">
      <c r="A70" s="30">
        <v>55</v>
      </c>
      <c r="B70" s="71" t="s">
        <v>155</v>
      </c>
      <c r="C70" s="95" t="s">
        <v>20</v>
      </c>
      <c r="D70" s="68" t="s">
        <v>21</v>
      </c>
      <c r="E70" s="59">
        <v>1</v>
      </c>
      <c r="F70" s="59"/>
      <c r="G70" s="72" t="s">
        <v>156</v>
      </c>
      <c r="H70" s="73">
        <v>48.4</v>
      </c>
      <c r="I70" s="73"/>
      <c r="J70" s="62" t="s">
        <v>88</v>
      </c>
      <c r="K70" s="62" t="s">
        <v>88</v>
      </c>
      <c r="L70" s="60"/>
    </row>
    <row r="71" s="5" customFormat="1" ht="39" customHeight="1" spans="1:12">
      <c r="A71" s="30">
        <v>56</v>
      </c>
      <c r="B71" s="71" t="s">
        <v>157</v>
      </c>
      <c r="C71" s="95" t="s">
        <v>20</v>
      </c>
      <c r="D71" s="68" t="s">
        <v>21</v>
      </c>
      <c r="E71" s="59">
        <v>1</v>
      </c>
      <c r="F71" s="59"/>
      <c r="G71" s="72" t="s">
        <v>158</v>
      </c>
      <c r="H71" s="73">
        <v>78.6</v>
      </c>
      <c r="I71" s="73"/>
      <c r="J71" s="62" t="s">
        <v>159</v>
      </c>
      <c r="K71" s="62" t="s">
        <v>159</v>
      </c>
      <c r="L71" s="60"/>
    </row>
    <row r="72" s="3" customFormat="1" ht="47" customHeight="1" spans="1:12">
      <c r="A72" s="30">
        <v>57</v>
      </c>
      <c r="B72" s="71" t="s">
        <v>160</v>
      </c>
      <c r="C72" s="95" t="s">
        <v>20</v>
      </c>
      <c r="D72" s="68" t="s">
        <v>21</v>
      </c>
      <c r="E72" s="59">
        <v>1</v>
      </c>
      <c r="F72" s="59"/>
      <c r="G72" s="72" t="s">
        <v>161</v>
      </c>
      <c r="H72" s="59">
        <v>72.8</v>
      </c>
      <c r="I72" s="59"/>
      <c r="J72" s="62" t="s">
        <v>162</v>
      </c>
      <c r="K72" s="62" t="s">
        <v>163</v>
      </c>
      <c r="L72" s="60"/>
    </row>
    <row r="73" s="5" customFormat="1" ht="39" customHeight="1" spans="1:12">
      <c r="A73" s="30">
        <v>58</v>
      </c>
      <c r="B73" s="71" t="s">
        <v>164</v>
      </c>
      <c r="C73" s="95" t="s">
        <v>20</v>
      </c>
      <c r="D73" s="68" t="s">
        <v>21</v>
      </c>
      <c r="E73" s="59">
        <v>1</v>
      </c>
      <c r="F73" s="59"/>
      <c r="G73" s="72" t="s">
        <v>165</v>
      </c>
      <c r="H73" s="59">
        <v>3.6</v>
      </c>
      <c r="I73" s="59">
        <v>11.6</v>
      </c>
      <c r="J73" s="62" t="s">
        <v>162</v>
      </c>
      <c r="K73" s="62" t="s">
        <v>163</v>
      </c>
      <c r="L73" s="60"/>
    </row>
    <row r="74" s="9" customFormat="1" ht="30" customHeight="1" spans="1:12">
      <c r="A74" s="74" t="s">
        <v>166</v>
      </c>
      <c r="B74" s="74"/>
      <c r="C74" s="74"/>
      <c r="D74" s="96"/>
      <c r="E74" s="42">
        <f t="shared" ref="E74:I74" si="2">E75</f>
        <v>1</v>
      </c>
      <c r="F74" s="42">
        <f t="shared" si="2"/>
        <v>0</v>
      </c>
      <c r="G74" s="97"/>
      <c r="H74" s="42">
        <f t="shared" si="2"/>
        <v>130</v>
      </c>
      <c r="I74" s="42">
        <f t="shared" si="2"/>
        <v>0</v>
      </c>
      <c r="J74" s="98"/>
      <c r="K74" s="98"/>
      <c r="L74" s="46"/>
    </row>
    <row r="75" ht="56" customHeight="1" spans="1:12">
      <c r="A75" s="30">
        <v>59</v>
      </c>
      <c r="B75" s="71" t="s">
        <v>167</v>
      </c>
      <c r="C75" s="60" t="s">
        <v>20</v>
      </c>
      <c r="D75" s="68" t="s">
        <v>21</v>
      </c>
      <c r="E75" s="59">
        <v>1</v>
      </c>
      <c r="F75" s="59"/>
      <c r="G75" s="72" t="s">
        <v>168</v>
      </c>
      <c r="H75" s="73">
        <v>130</v>
      </c>
      <c r="I75" s="59"/>
      <c r="J75" s="62" t="s">
        <v>23</v>
      </c>
      <c r="K75" s="62" t="s">
        <v>23</v>
      </c>
      <c r="L75" s="60"/>
    </row>
    <row r="76" ht="24" customHeight="1" spans="1:12">
      <c r="A76" s="99" t="s">
        <v>169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</row>
  </sheetData>
  <autoFilter xmlns:etc="http://www.wps.cn/officeDocument/2017/etCustomData" ref="A5:L76" etc:filterBottomFollowUsedRange="0">
    <extLst/>
  </autoFilter>
  <mergeCells count="24">
    <mergeCell ref="A1:D1"/>
    <mergeCell ref="A2:L2"/>
    <mergeCell ref="A3:B3"/>
    <mergeCell ref="E4:F4"/>
    <mergeCell ref="H4:I4"/>
    <mergeCell ref="A6:B6"/>
    <mergeCell ref="A7:B7"/>
    <mergeCell ref="A8:B8"/>
    <mergeCell ref="A12:B12"/>
    <mergeCell ref="A17:B17"/>
    <mergeCell ref="A26:B26"/>
    <mergeCell ref="A27:B27"/>
    <mergeCell ref="A33:B33"/>
    <mergeCell ref="A35:B35"/>
    <mergeCell ref="A66:B66"/>
    <mergeCell ref="A74:B74"/>
    <mergeCell ref="A76:L76"/>
    <mergeCell ref="C4:C5"/>
    <mergeCell ref="D4:D5"/>
    <mergeCell ref="G4:G5"/>
    <mergeCell ref="J4:J5"/>
    <mergeCell ref="K4:K5"/>
    <mergeCell ref="L4:L5"/>
    <mergeCell ref="A4:B5"/>
  </mergeCells>
  <pageMargins left="0.354166666666667" right="0.354166666666667" top="0.590277777777778" bottom="0.314583333333333" header="0.5" footer="0.118055555555556"/>
  <pageSetup paperSize="9" scale="81" fitToHeight="0" orientation="landscape" horizontalDpi="600"/>
  <headerFooter>
    <oddFooter>&amp;C— &amp;P+8 —</oddFooter>
  </headerFooter>
  <rowBreaks count="4" manualBreakCount="4">
    <brk id="32" max="16383" man="1"/>
    <brk id="65" max="16383" man="1"/>
    <brk id="76" max="16383" man="1"/>
    <brk id="7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叶少</cp:lastModifiedBy>
  <dcterms:created xsi:type="dcterms:W3CDTF">2023-12-20T01:05:00Z</dcterms:created>
  <dcterms:modified xsi:type="dcterms:W3CDTF">2026-03-27T09:31:58Z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CADA1E432DD04BE6925F7A4385A6E548_13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